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G:\Budgetcyclus 2023\Voorbereiding\Financieel beeld zorg\Opendata Rijksbegroting\"/>
    </mc:Choice>
  </mc:AlternateContent>
  <xr:revisionPtr revIDLastSave="0" documentId="13_ncr:1_{1C24656E-133A-4B3A-986B-639BCAED80B4}" xr6:coauthVersionLast="47" xr6:coauthVersionMax="47" xr10:uidLastSave="{00000000-0000-0000-0000-000000000000}"/>
  <bookViews>
    <workbookView xWindow="-110" yWindow="-110" windowWidth="19420" windowHeight="10420" tabRatio="871" firstSheet="12" activeTab="21" xr2:uid="{00000000-000D-0000-FFFF-FFFF00000000}"/>
  </bookViews>
  <sheets>
    <sheet name="Totaal Zvw OW 2023" sheetId="5" r:id="rId1"/>
    <sheet name="Huisartsen" sheetId="92" r:id="rId2"/>
    <sheet name="Multi" sheetId="115" r:id="rId3"/>
    <sheet name="Tandh" sheetId="93" r:id="rId4"/>
    <sheet name="Paramesch" sheetId="131" r:id="rId5"/>
    <sheet name="Verloskunde" sheetId="105" r:id="rId6"/>
    <sheet name="Kraamzorg" sheetId="104" r:id="rId7"/>
    <sheet name="Zintuiglijk geh" sheetId="119" r:id="rId8"/>
    <sheet name="MSZ" sheetId="132" r:id="rId9"/>
    <sheet name="GRZ en ELV" sheetId="96" r:id="rId10"/>
    <sheet name="BB aca en kapl" sheetId="135" r:id="rId11"/>
    <sheet name="BB MSZ" sheetId="100" r:id="rId12"/>
    <sheet name="Overige cur" sheetId="97" r:id="rId13"/>
    <sheet name="ggz" sheetId="112" r:id="rId14"/>
    <sheet name="Apotheekzorg" sheetId="114" r:id="rId15"/>
    <sheet name="hulpm" sheetId="113" r:id="rId16"/>
    <sheet name="Wijkverpleging" sheetId="108" r:id="rId17"/>
    <sheet name="Ambulance" sheetId="111" r:id="rId18"/>
    <sheet name="Overig ziekenv" sheetId="110" r:id="rId19"/>
    <sheet name="Opleidingen" sheetId="109" r:id="rId20"/>
    <sheet name="Grens" sheetId="91" r:id="rId21"/>
    <sheet name="Nom en onv Zvw" sheetId="116" r:id="rId22"/>
    <sheet name="ontv Zvw" sheetId="120" r:id="rId23"/>
  </sheets>
  <externalReferences>
    <externalReference r:id="rId24"/>
  </externalReferences>
  <definedNames>
    <definedName name="_xlnm.Print_Area" localSheetId="0">'Totaal Zvw OW 2023'!$A$1:$F$40</definedName>
    <definedName name="eindjaar">[1]model!$D$3</definedName>
    <definedName name="LonenEnPrijzen">[1]opmerkingen!$B$13:$B$23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92" l="1"/>
  <c r="B52" i="92" s="1"/>
  <c r="E47" i="92"/>
  <c r="E48" i="92" s="1"/>
  <c r="E52" i="92" s="1"/>
  <c r="E46" i="92"/>
  <c r="D46" i="92"/>
  <c r="D48" i="92" s="1"/>
  <c r="D52" i="92" s="1"/>
  <c r="C46" i="92"/>
  <c r="C48" i="92" s="1"/>
  <c r="C52" i="92" s="1"/>
  <c r="B46" i="9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erbinding9" type="1" refreshedVersion="3" savePassword="1">
    <dbPr connection="DRIVER={Microsoft ODBC Driver for Oracle};UID=fritzkijk;PWD=fritzkijk;ConnectString=vwspr9;" command="SELECT FINTOTAAL.RMT_RAPPORTAGEJAAR, FINTOTAAL.RMT_RAPPORTAGENR, FRZ_HOOFDSTUKKEN.HOOFDSTUKNR, FRZ_SECTOREN.SECTORNR, FRZ_RAPPORTAGEMOMENTEN.TITEL, FRZ_FINANCIERINGSSUBBRONNEN.SUBBRONNR, FRZ_DEELSECTOREN.DEELSECTORNR, FINTOTAAL.JAAR, FINTOTAAL.TOTAALBEDRAG, FRZ_SECTORCLUSTERS.SECTORCLUSTERNR, FRZ_DEELSECTOREN.NAAM, FRZ_FINANCIERINGSSUBBRONNEN.NAAM, FRZ_HOOFDSTUKKEN.NAAM, FRZ_SECTORCLUSTERS.NAAM, FRZ_SECTOREN.NAAM_x000d__x000a_FROM FRITZKIJK.FINTOTAAL FINTOTAAL, FRITZ.FRZ_DEELSECTOREN FRZ_DEELSECTOREN, FRITZ.FRZ_FINANCIERINGSSUBBRONNEN FRZ_FINANCIERINGSSUBBRONNEN, FRITZ.FRZ_HOOFDSTUKKEN FRZ_HOOFDSTUKKEN, FRITZ.FRZ_RAPPORTAGEMOMENTEN FRZ_RAPPORTAGEMOMENTEN, FRITZ.FRZ_SECTORCLUSTERS FRZ_SECTORCLUSTERS, FRITZ.FRZ_SECTOREN FRZ_SECTOREN_x000d__x000a_WHERE FINTOTAAL.RMT_RAPPORTAGEJAAR = FRZ_RAPPORTAGEMOMENTEN.RAPPORTAGEJAAR AND FINTOTAAL.RMT_RAPPORTAGENR = FRZ_RAPPORTAGEMOMENTEN.RAPPORTAGENR AND FINTOTAAL.DSC_ID = FRZ_DEELSECTOREN.ID AND FINTOTAAL.FSB_FBR_BRONNR = FRZ_FINANCIERINGSSUBBRONNEN.FBR_BRONNR AND FRZ_DEELSECTOREN.SCR_ID = FRZ_SECTOREN.ID AND FINTOTAAL.FSB_SUBBRONNR = FRZ_FINANCIERINGSSUBBRONNEN.SUBBRONNR AND FRZ_SECTOREN.SCC_ID = FRZ_SECTORCLUSTERS.ID AND FRZ_SECTOREN.HFD_ID = FRZ_HOOFDSTUKKEN.ID AND ((FINTOTAAL.TOTAALBEDRAG&lt;&gt;0))"/>
  </connection>
</connections>
</file>

<file path=xl/sharedStrings.xml><?xml version="1.0" encoding="utf-8"?>
<sst xmlns="http://schemas.openxmlformats.org/spreadsheetml/2006/main" count="820" uniqueCount="303">
  <si>
    <t>Geneeskundige geestelijke gezondheidszorg</t>
  </si>
  <si>
    <t xml:space="preserve">Eerstelijnszorg </t>
  </si>
  <si>
    <t>Verloskunde</t>
  </si>
  <si>
    <t>Kraamzorg</t>
  </si>
  <si>
    <t>Overig curatieve zorg</t>
  </si>
  <si>
    <t xml:space="preserve">Ziekenvervoer </t>
  </si>
  <si>
    <t>Ambulancevervoer</t>
  </si>
  <si>
    <t>Overig ziekenvervoer</t>
  </si>
  <si>
    <t>Hulpmiddelen</t>
  </si>
  <si>
    <t>Grensoverschrijdende zorg</t>
  </si>
  <si>
    <t xml:space="preserve">Multidisciplinaire zorgverlening </t>
  </si>
  <si>
    <t>Huisartsenzorg</t>
  </si>
  <si>
    <t>Geriatrische revalidatiezorg</t>
  </si>
  <si>
    <t>Nominaal en onverdeeld</t>
  </si>
  <si>
    <t>Paramedische zorg</t>
  </si>
  <si>
    <t>Beschikbaarheidbijdrage opleidingen Zvw</t>
  </si>
  <si>
    <t>Beschikbaarheidbijdrage academische zorg</t>
  </si>
  <si>
    <t>Huisartsen (bedragen x € 1 miljoen)</t>
  </si>
  <si>
    <t>Tandheelkundige zorg Zvw (bedragen x € 1 miljoen)</t>
  </si>
  <si>
    <t>Wijkverpleging</t>
  </si>
  <si>
    <t>Wijkverpleging (bedragen x € 1 miljoen)</t>
  </si>
  <si>
    <t>Tweedelijnszorg</t>
  </si>
  <si>
    <t>De ambulancezorg kent twee kerntaken: spoedvervoer en besteld vervoer. Daarnaast staan ambulances ook paraat voor geneeskundige hulp bij ongevallen en rampen. Op deze sector worden tevens de uitgaven Centrale Posten Ambulancevervoer (CPA) verantwoord.</t>
  </si>
  <si>
    <t>Eerstelijnsverblijf</t>
  </si>
  <si>
    <t>waarvan logopedie</t>
  </si>
  <si>
    <t>waarvan fysiotherapie</t>
  </si>
  <si>
    <t>waarvan oefentherapie</t>
  </si>
  <si>
    <t>waarvan ergotherapie</t>
  </si>
  <si>
    <t>waarvan dieetadvisering</t>
  </si>
  <si>
    <t>Autonoom</t>
  </si>
  <si>
    <t>Beleidsmatig</t>
  </si>
  <si>
    <t>Ontvangsten Zvw (bedragen x € 1 miljoen)</t>
  </si>
  <si>
    <t>Grensoverschrijdende zorg (bedragen x € 1 miljoen)</t>
  </si>
  <si>
    <t>Opleidingen (bedragen x € 1 miljoen)</t>
  </si>
  <si>
    <t>Ambulancevervoer (bedragen x € 1 miljoen)</t>
  </si>
  <si>
    <t>Hulpmiddelen (bedragen x € 1 miljoen)</t>
  </si>
  <si>
    <t>Geneeskundige ggz (bedragen x € 1 miljoen)</t>
  </si>
  <si>
    <t>Overig curatieve zorg (bedragen x € 1 miljoen)</t>
  </si>
  <si>
    <t>Beschikbaarheidbijdragen overig medisch-specialistische zorg (bedragen x € 1 miljoen)</t>
  </si>
  <si>
    <t>Multidisciplinaire zorgverlening (bedragen x € 1 miljoen)</t>
  </si>
  <si>
    <t>Paramedische zorg (bedragen x € 1 miljoen)</t>
  </si>
  <si>
    <t>Verloskunde (bedragen x € 1 miljoen)</t>
  </si>
  <si>
    <t>Kraamzorg (bedragen x € 1 miljoen)</t>
  </si>
  <si>
    <t>Medisch-specialistische zorg (bedragen x € 1 miljoen)</t>
  </si>
  <si>
    <t>Beschikbaarheidbijdrage academische zorg (bedragen x € 1 miljoen)</t>
  </si>
  <si>
    <t>Tandheelkundige zorg</t>
  </si>
  <si>
    <t>Eigen betalingen Zvw</t>
  </si>
  <si>
    <t>Zorg voor zintuiglijk gehandicapten (bedragen x € 1 miljoen)</t>
  </si>
  <si>
    <t>Nominaal en onverdeeld Zvw (bedragen x € 1 miljoen)</t>
  </si>
  <si>
    <t xml:space="preserve">De paramedische zorg omvat fysiotherapie, oefentherapie Caesar, oefentherapie Mensendieck, logopedie, ergotherapie en dieetadvisering. </t>
  </si>
  <si>
    <t>Overig ziekenvervoer (bedragen x € 1 miljoen)</t>
  </si>
  <si>
    <t>De multidisciplinaire zorgverlening (MDZ) betreft ketenzorg en geïntegreerde eerstelijnszorg. Binnen de ketens wordt zorg verleend waarbij zorgaanbieders van diverse disciplines de zorgonderdelen in samenhang en in samenwerking met de betreffende patiënt leveren.</t>
  </si>
  <si>
    <t>Medisch-specialistische zorg</t>
  </si>
  <si>
    <t>Deze sector bevat de eerstelijns tandheelkundige zorg.</t>
  </si>
  <si>
    <t>Op deze sector worden de uitgaven geraamd en verantwoord voor extramurale hulpmiddelen die verstrekt worden krachtens de Regeling hulpmiddelen.</t>
  </si>
  <si>
    <t>Binnen de aanspraak wijkverpleging is sprake van zowel verpleging als verzorging. Hierbij gaat het om verpleegkundige handelingen zoals wondverzorging, injecties en catheterisaties en verzorgende handelingen zoals wassen en aankleden. Binnen de aanspraak wijkverpleging zijn naast de (wijk)verpleegkundige ook verzorgenden en gespecialiseerde verpleegkundigen werkzaam. Financiering kan ook plaatsvinden via een persoonsgebonden budget.</t>
  </si>
  <si>
    <t xml:space="preserve">Het overig ziekenvervoer betreft het vervoer van patiënten van en naar zorgaanbieders. Hiervoor in aanmerking komen verzekerden die chemo- of radiotherapie ondergaan, nierdialyse ondergaan, zich uitsluitend in een rolstoel kunnen verplaatsen, zeer slechtziend zijn of van hun zorgverzekeraar hiervoor toestemming hebben gekregen. Het betreft zowel commercieel vervoer als vergoeding van de kosten van openbaar vervoer. Per 1 januari 2019 wordt aan de aanspraak voor ziekenvervoer het vervoer ten behoeve van consulten, (na)controles en (bloed)onderzoek toegevoegd, indien deze als onderdeel van de primaire behandeling noodzakelijk zijn.
</t>
  </si>
  <si>
    <t xml:space="preserve">Deze sector betreft de grensoverschrijdende zorg binnen en buiten het macroprestatiebedrag (mpb). Binnen het mpb betreft het zorgkosten gemaakt in het buitenland door verzekerden bij Nederlandse zorgverzekeraars. 
De grensoverschrijdende zorg buiten het mpb betreft de lasten van internationale verdragen. Het gaat om kosten van zorg aan personen die buiten Nederland wonen en niet aan Nederlandse sociale verzekeringswetgeving zijn onderworpen, maar die op grond van een Europese verordening of een door Nederland gesloten verdrag inzake sociale zekerheid recht hebben op geneeskundige zorg ten laste van Nederland. Het betreft ook de kosten van medische zorg voor personen die verzekerd zijn in het buitenland en langdurig of kortdurend verblijven in Nederland. Deze kosten worden doorberekend aan de internationale verdragspartners. Deze baten worden in mindering gebracht op de lasten.
</t>
  </si>
  <si>
    <t>In deze sector worden de uitgaven aan medisch-specialistische zorg verantwoord.</t>
  </si>
  <si>
    <t>Geriatrische revalidatiezorg richt zich met name op kwetsbare ouderen met meerdere aandoeningen, die in het ziekenhuis een medisch-specialistische behandeling hebben ondergaan. Doel is hen te helpen terug te keren naar de oude woonsituatie en maatschappelijk te blijven participeren.
Verblijf dat medisch noodzakelijk is in verband met geneeskundige zorg valt onder de Zorgverzekeringswet. Verblijf in verband met zorg zoals huisartsen die plegen te bieden – het zogenoemde eerstelijnsverblijf – is onder deze aanspraak mogelijk.</t>
  </si>
  <si>
    <t>Geriatrische revalidatiezorg en eerstelijnsverblijf (bedragen x € 1 miljoen)</t>
  </si>
  <si>
    <t>Op deze sector worden de specialistische vervolgopleidingen uit het zogenaamde opleidingsfonds (inclusief de opleiding tot huisarts) en een aantal ggz-opleidingen via een beschikbaarheidbijdrage op grond van de Wet marktordening gezondheidszorg (Wmg) gefinancierd. De uitvoering geschiedt door de NZa. De betalingen lopen via het Zorginstituut Nederland.</t>
  </si>
  <si>
    <t>Voor het leveren van topreferente zorg en onderzoek en innovatie, alsmede daarmee samenhangende kapitaallasten kunnen ziekenhuizen in aanmerking komen voor een beschikbaarheidbijdrage.</t>
  </si>
  <si>
    <t>Op deze sector worden de uitgaven voor kraamzorg geraamd en verantwoord. De kraamzorg is tweeledig. Allereerst houdt deze de partusassistentie in: de ondersteuning bij de bevalling door de verloskundige. Daarnaast levert de kraamverzorgende hulp gedurende de eerste dagen na de bevalling en geeft zij advies met betrekking tot de verzorging van de pasgeborene en de kraamvrouw.</t>
  </si>
  <si>
    <t xml:space="preserve">Zorg aan zintuiglijk beperkten betreft de zorg aan auditief en/of communicatief beperkten, visueel beperkten en doofblinden vanuit de Zorgverzekeringswet.  </t>
  </si>
  <si>
    <t>Deze sector omvat de uitgaven aan de geneeskundige ggz en omvat de basis en de gespecialiseerde ggz, de langdurige op behandeling gerichte intramurale ggz, de uitgaven voor de diagnose en behandeling van ernstige, enkelvoudige dyslexie en de beschikbaarheidbijdragen voor de ggz.</t>
  </si>
  <si>
    <t>Deze sector bevat de extramuraal verstrekte verloskundige zorg. De verloskundige zorg verricht door huisartsen is bij de sector huisartsenzorg opgenomen.</t>
  </si>
  <si>
    <t>Op deze sector worden de uitgaven geraamd van de beschikbaarheidbijdragen ten behoeve van de spoedeisende hulp, Calamiteitenhospitaal, MMT (mobiele medische teams) met helikopter en voertuig, ambulancehelikopter Waddeneilanden, coördinatie traumazorg en ROAZ, gespecialiseerde brandwondenzorg, OTO (opleiden, trainen en oefenen), acute verloskunde, post mortem orgaanuitname en weefseluitnameteams. De beschikbaarheidbijdragen academische zorg (incl. kapitaallasten academische zorg) en opleidingen worden apart gepresenteerd.</t>
  </si>
  <si>
    <t>Deze niet-beleidsmatige sector heeft een technisch-administratief karakter. Vanuit deze sector vinden overboekingen van loon- en prijsbijstelling naar de loon- en prijsgevoelige deelsectoren plaats. Ook worden er taakstellingen of extra middelen op deze sector geplaatst die nog niet aan de sectoren zijn toegedeeld.</t>
  </si>
  <si>
    <t>Deze sector betreft de opbrengst van het eigen risico binnen de Zvw.</t>
  </si>
  <si>
    <t>Deze sector bevat de huisartsenzorg. De uitgaven bestaan uit vergoedingen voor inschrijftarieven, consulttarieven (ook voor de poh ggz en poh somatische zorg), avond- nacht en weekenddiensten, overige tarieven, bijzondere betalingen, resultaatbeloning &amp; zorgvernieuwing huisartsen, verloskundige hulp door huisartsen en het deel van de kwaliteitsgelden dat betrekking heeft op ondersteuning van de eerstelijnszorg (middelen voor de Regionale Ondersteuningsstructuren).</t>
  </si>
  <si>
    <t>Opbouw van de Zvw-uitgaven per sector (bedragen x € 1 miljoen)</t>
  </si>
  <si>
    <t>Zintuiglijk gehandicapten</t>
  </si>
  <si>
    <t>Geriatrische revalidatiezorg en eerstelijns verlijf</t>
  </si>
  <si>
    <t>Beschikbaarheidbijdrage overig medische-specialistische zorg</t>
  </si>
  <si>
    <t>1.11.04.01</t>
  </si>
  <si>
    <t>Apotheekzorg</t>
  </si>
  <si>
    <t>Apotheekzorg- en hulpmiddelen</t>
  </si>
  <si>
    <t>Apotheekzorg (bedragen x € 1 miljoen)</t>
  </si>
  <si>
    <t>Stand ontwerpbegroting 2022</t>
  </si>
  <si>
    <r>
      <t>Bijstellingen 1</t>
    </r>
    <r>
      <rPr>
        <vertAlign val="superscript"/>
        <sz val="8"/>
        <color indexed="8"/>
        <rFont val="Verdana"/>
        <family val="2"/>
      </rPr>
      <t>e</t>
    </r>
    <r>
      <rPr>
        <sz val="8"/>
        <color indexed="8"/>
        <rFont val="Verdana"/>
        <family val="2"/>
      </rPr>
      <t xml:space="preserve"> suppletoire begroting 2022</t>
    </r>
  </si>
  <si>
    <r>
      <t>Toelichting bijstellingen  1</t>
    </r>
    <r>
      <rPr>
        <b/>
        <vertAlign val="superscript"/>
        <sz val="8"/>
        <color indexed="8"/>
        <rFont val="Verdana"/>
        <family val="2"/>
      </rPr>
      <t>e</t>
    </r>
    <r>
      <rPr>
        <b/>
        <sz val="8"/>
        <color indexed="8"/>
        <rFont val="Verdana"/>
        <family val="2"/>
      </rPr>
      <t xml:space="preserve"> suppletoire begroting 2022</t>
    </r>
  </si>
  <si>
    <t>Loon- en prijsbijstelling (tranche 2022)</t>
  </si>
  <si>
    <r>
      <t>Toelichting bijstellingen 1</t>
    </r>
    <r>
      <rPr>
        <b/>
        <vertAlign val="superscript"/>
        <sz val="8"/>
        <color indexed="8"/>
        <rFont val="Verdana"/>
        <family val="2"/>
      </rPr>
      <t>e</t>
    </r>
    <r>
      <rPr>
        <b/>
        <sz val="8"/>
        <color indexed="8"/>
        <rFont val="Verdana"/>
        <family val="2"/>
      </rPr>
      <t xml:space="preserve"> suppletoire begroting 2022</t>
    </r>
  </si>
  <si>
    <t>Uitdeling loon- en prijsontwikkeling (tranche 2022)</t>
  </si>
  <si>
    <t>Uitdeling groeiruimte 2022 (Technische correctie)</t>
  </si>
  <si>
    <t>Dekking Anonieme e-mental health</t>
  </si>
  <si>
    <t>AMR antibiotiotica resistentie</t>
  </si>
  <si>
    <t>Realiseren bezuiniging administratieve lasten</t>
  </si>
  <si>
    <t>Integraal Zorgakkoord</t>
  </si>
  <si>
    <t>Juiste zorg op de juiste plek</t>
  </si>
  <si>
    <t>Standaardisatie gegevensuitwisseling</t>
  </si>
  <si>
    <t>Stimuleren anderhalvelijnszorg</t>
  </si>
  <si>
    <t>Sturing op doelmatigheid via de tarieven</t>
  </si>
  <si>
    <t>Valpreventie bij 65-plussers</t>
  </si>
  <si>
    <t>AED Hartslag.nu</t>
  </si>
  <si>
    <t>Verlengen voorwaardelijke toelating paramedische herstelzorg i.v.m. corona</t>
  </si>
  <si>
    <t>Vanwege de besmettingen met het coronavirus is het nodig om de voorwaardelijke toelating paramedische herstelzorg opnieuw met één jaar te verlengen per 1-8-2022, zodat behandeling na besmetting mogelijk blijft.</t>
  </si>
  <si>
    <t>Totaal Bijstellingen</t>
  </si>
  <si>
    <t>Opschaling IC-zorg i.v.m. corona</t>
  </si>
  <si>
    <t>Totaal bijstellingen</t>
  </si>
  <si>
    <r>
      <t>Toelichting bijstellingen Nota van Wijziging</t>
    </r>
    <r>
      <rPr>
        <b/>
        <sz val="8"/>
        <color indexed="8"/>
        <rFont val="Verdana"/>
        <family val="2"/>
      </rPr>
      <t xml:space="preserve"> ontwerpbegroting 2022</t>
    </r>
  </si>
  <si>
    <t>Verhoging ova-percentage met 1,13%</t>
  </si>
  <si>
    <t>Overig beleidsmatig</t>
  </si>
  <si>
    <t>Dekking extra personeel i.v.m. extra prijsonderhandelingen</t>
  </si>
  <si>
    <t>Dekking schuif opleidingen Zvw naar opleidingen Wlz</t>
  </si>
  <si>
    <t>Bijstellingen Nota van wijziging (NvW) ontwerpbegroting 2022</t>
  </si>
  <si>
    <t>Toelichting bijstellingen  Nota van wijziging (NvW) ontwerpbegroting 2022</t>
  </si>
  <si>
    <t>Dit betreft de uitdeling aan de verschillende sectoren van de tranche 2022 van de vergoeding voor loon- en prijsontwikkeling.</t>
  </si>
  <si>
    <t>Passende zorg als norm (enkel bewezen effectieve zorg) in Zvw</t>
  </si>
  <si>
    <t>Doelmatige inkoop geneesmiddelen en medische technologie</t>
  </si>
  <si>
    <t>Eigen risico gelijk houden tot en met 2025 en andere vormgeving van het eigen risico voor de medisch-specialistische zorg</t>
  </si>
  <si>
    <t>Standaardisatie inkoop- en verantwoordingseisen Zvw</t>
  </si>
  <si>
    <t>Loon- en prijsontwikkeling</t>
  </si>
  <si>
    <t>De raming van de loon- en prijsontwikkeling is aangepast op basis van actuele macro-economische inzichten van het Centraal Planbureau (CPB).</t>
  </si>
  <si>
    <t>Verwerking MLT 2022-2025</t>
  </si>
  <si>
    <t>Deze bijstelling betreft de technische verwerking van de middellange termijnverkenning (MLT) 2022–2025 van het CPB.</t>
  </si>
  <si>
    <t>Doorwerking verhoging ova-percentage naar eigen risico</t>
  </si>
  <si>
    <t>Raming eigen risico</t>
  </si>
  <si>
    <t>De verhoging van de Zvw-uitgaven als gevolg van de verhoging van de ova met 1,13% leidt tot € 3 miljoen hogere opbrengsten bij het eigen risico.</t>
  </si>
  <si>
    <t>Passende zorg is gericht op gepast gebruik en zinnige zorg maar ook op gezondheid, functioneren en kwaliteit van leven. Daarbij is het van belang dat zorg op de juiste plek geleverd wordt. Toezichthouders en uitvoerders worden in staat gesteld om adequaat te kunnen sturen op passende zorg. De toets op het basispakket op basis van een kader voor passende zorg wordt verbeterd en verbreed. Het Zorginstituut Nederland wordt ten behoeve van de afdwingbaarheid verzocht om (in het verlengde van het lopende traject van ZINL met NZa over passende zorg) kwaliteit van zorg scherper te definiëren en transparantie hierover af te dwingen. Uitgaande van de invoering van passende zorg wordt een besparing in de Zvw-uitgaven verondersteld.</t>
  </si>
  <si>
    <t>Een verschuiving van complexe medisch specialistische zorg (msz) naar de ‘basis-msz’ (anderhalvelijnszorg) wordt gestimuleerd door de introductie van een nieuwe betaaltitel en door de vrijblijvendheid van het meekijkconsult weg te nemen. Deze maatregel leidt tot een besparing van € 50 miljoen vanaf 2027.</t>
  </si>
  <si>
    <t>Om doelmatigheid te bevorderen wordt ingezet op tariefstelling, door normatieve elementen toe te voegen in sectoren waar vaste of maximumtarieven worden gehanteerd. Dit leidt tot een besparing van € 120 miljoen in 2024, oplopend tot € 147 miljoen vanaf 2026.</t>
  </si>
  <si>
    <t>De prijsonderhandelingen over dure, nieuwe geneesmiddelen worden uitgebreid naar alle middelen met een verwachte jaarlijkse uitgave boven € 10 miljoen. Voor dure hulpmiddelen en medische technologie wordt na analyse van de verwachte effecten de keuze gemaakt tussen centrale prijsonderhandelingen of inzet op gecoördineerde inkoop.</t>
  </si>
  <si>
    <t>De gegevensuitwisseling in de zorg wordt gestandaardiseerd. Er wordt gekeken naar de meest doelmatige modaliteit. Deze maatregel leidt in 2027 en 2028 tot een besparing van € 113,3 miljoen respectievelijk € 226,6 miljoen. Vanaf 2029 is de besparing structureel € 340,0 miljoen.</t>
  </si>
  <si>
    <t>De niet-concurrentiële inkoop- en verantwoordingseisen aan zorgaanbieders worden gestandaardiseerd. Het gaat om een aanvulling op een eerder ingeboekte taakstelling van € 50 miljoen in 2023 en € 100 miljoen vanaf 2024.</t>
  </si>
  <si>
    <t>Deze bijstelling betreft de technische verwerking van de middellange termijnverkenning (MLT) 2022–2025 van het Centraal Planbureau (CPB).</t>
  </si>
  <si>
    <t>De besparingen op grond van het Integraal Zorgakkoord leiden tot lagere zorguitgaven. Daarmee samenhangend worden lagere ontvangsten op grond van het verplicht eigen risico verwacht.</t>
  </si>
  <si>
    <t>De hoogte van het verplicht eigen risico in de Zvw blijft € 385 tot en met 2025. Daarnaast wordt er gewerkt aan een nieuw systeem van eigen betalingen per verrichting per 2025. Deze maatregelen leiden per saldo tot een neerwaartse bijstelling van de verwachte opbrengsten uit het eigen risico.</t>
  </si>
  <si>
    <t>Het totale pakket aan maatregelen uit het coalitieakkoord die leiden tot een bijstelling van de Zvw-zorguitgaven, werkt ook door in de opbrengst van het eigen risico.</t>
  </si>
  <si>
    <t>Bijstellingen incidentele suppletoire begroting (ISB) 6</t>
  </si>
  <si>
    <t>Toelichting bijstellingen  incidentele suppletoire begroting (ISB) 6</t>
  </si>
  <si>
    <t>Anonieme e-mental health</t>
  </si>
  <si>
    <t>Mitigerende maatregel Wet geneesmiddelenprijzen (Wgp)</t>
  </si>
  <si>
    <t>Dekking mitigerende maatregel Wet geneesmiddelenprijzen (Wgp)</t>
  </si>
  <si>
    <r>
      <t xml:space="preserve">Bruto-Zvw-uitgaven ontwerpbegroting </t>
    </r>
    <r>
      <rPr>
        <b/>
        <sz val="8"/>
        <color indexed="8"/>
        <rFont val="Verdana"/>
        <family val="2"/>
      </rPr>
      <t>2023</t>
    </r>
  </si>
  <si>
    <t>Netto-Zvw-uitgaven ontwerpbegroting 2023</t>
  </si>
  <si>
    <r>
      <t>Bijstellingen 2</t>
    </r>
    <r>
      <rPr>
        <vertAlign val="superscript"/>
        <sz val="8"/>
        <color indexed="8"/>
        <rFont val="Verdana"/>
        <family val="2"/>
      </rPr>
      <t>e</t>
    </r>
    <r>
      <rPr>
        <sz val="8"/>
        <color indexed="8"/>
        <rFont val="Verdana"/>
        <family val="2"/>
      </rPr>
      <t xml:space="preserve"> suppletoire begroting 2021</t>
    </r>
  </si>
  <si>
    <r>
      <t>Bijstellingen jaarverslag</t>
    </r>
    <r>
      <rPr>
        <sz val="8"/>
        <color indexed="8"/>
        <rFont val="Verdana"/>
        <family val="2"/>
      </rPr>
      <t xml:space="preserve"> 2021</t>
    </r>
  </si>
  <si>
    <r>
      <t>Bijstellingen ontwerp</t>
    </r>
    <r>
      <rPr>
        <sz val="8"/>
        <color indexed="8"/>
        <rFont val="Verdana"/>
        <family val="2"/>
      </rPr>
      <t>begroting 2023</t>
    </r>
  </si>
  <si>
    <t>Actualisering zorguitgaven Q3 2021</t>
  </si>
  <si>
    <t xml:space="preserve">De uitgaven zijn geactualiseerd op basis van realisatiecijfers van het Zorginstituut. </t>
  </si>
  <si>
    <t>Toelichting bijstellingen  jaarverslag 2021</t>
  </si>
  <si>
    <r>
      <t>Toelichting bijstellingen  2</t>
    </r>
    <r>
      <rPr>
        <b/>
        <vertAlign val="superscript"/>
        <sz val="8"/>
        <color theme="1"/>
        <rFont val="Verdana"/>
        <family val="2"/>
      </rPr>
      <t>e</t>
    </r>
    <r>
      <rPr>
        <b/>
        <sz val="8"/>
        <color theme="1"/>
        <rFont val="Verdana"/>
        <family val="2"/>
      </rPr>
      <t xml:space="preserve"> suppletoire begroting 2021</t>
    </r>
  </si>
  <si>
    <t>Actualisering zorguitgaven Q4 2021</t>
  </si>
  <si>
    <r>
      <t>Stand ontwerp</t>
    </r>
    <r>
      <rPr>
        <b/>
        <sz val="8"/>
        <color indexed="8"/>
        <rFont val="Verdana"/>
        <family val="2"/>
      </rPr>
      <t>begroting 2023</t>
    </r>
  </si>
  <si>
    <t>Stand ontwerpbegroting 2023</t>
  </si>
  <si>
    <r>
      <t>Toelichting bijstellingen  2</t>
    </r>
    <r>
      <rPr>
        <b/>
        <vertAlign val="superscript"/>
        <sz val="8"/>
        <color indexed="8"/>
        <rFont val="Verdana"/>
        <family val="2"/>
      </rPr>
      <t>e</t>
    </r>
    <r>
      <rPr>
        <b/>
        <sz val="8"/>
        <color indexed="8"/>
        <rFont val="Verdana"/>
        <family val="2"/>
      </rPr>
      <t xml:space="preserve"> suppletoire begroting 2021</t>
    </r>
  </si>
  <si>
    <t>Bijstellingen NVW ontwerpbegroting 2022</t>
  </si>
  <si>
    <t>Technisch</t>
  </si>
  <si>
    <t>Overig technisch</t>
  </si>
  <si>
    <t>IJklijn Anonieme e-mental health</t>
  </si>
  <si>
    <r>
      <t>Toelichting bijstellingen  ontwerp</t>
    </r>
    <r>
      <rPr>
        <b/>
        <sz val="8"/>
        <color indexed="8"/>
        <rFont val="Verdana"/>
        <family val="2"/>
      </rPr>
      <t>begroting 2023</t>
    </r>
  </si>
  <si>
    <t>Valpreventie bij 65-plussers (Zvw)</t>
  </si>
  <si>
    <t>IC-opschaling (tot 1.150 IC-bedden)</t>
  </si>
  <si>
    <t>Overheveling van nominaal en onverdeeld</t>
  </si>
  <si>
    <t>De toename van het aantal gevoelige ziekenhuizen op basis van de meest recente RIVM analyse leidt tot hogere beschikbaarheidbijdragen. Dit leidt tot een overheveling van het kader MSZ naar het kader beschikbaarheidbijdragen.</t>
  </si>
  <si>
    <t>Raming voorwaardelijke toelating (VT)</t>
  </si>
  <si>
    <t>Beschikbaarheidsbijdrage MSZ naar SEH</t>
  </si>
  <si>
    <t>Overheveling innovatieve prestaties overige curatieve zorg naar GGZ</t>
  </si>
  <si>
    <t>Correctieboeking 2022 AMR</t>
  </si>
  <si>
    <t>Overheveling voorwaardelijke toelating van nominaal en onverdeeld naar apotheekzorg</t>
  </si>
  <si>
    <r>
      <t>Toelichting bijstellingen ontwerp</t>
    </r>
    <r>
      <rPr>
        <b/>
        <sz val="8"/>
        <color indexed="8"/>
        <rFont val="Verdana"/>
        <family val="2"/>
      </rPr>
      <t>begroting 2023</t>
    </r>
  </si>
  <si>
    <t xml:space="preserve">Correctie boeking 2022 AED Hartslag </t>
  </si>
  <si>
    <t>Bijstellingen jaarverslag 2021</t>
  </si>
  <si>
    <t>Vrijval nominaal en onverdeeld</t>
  </si>
  <si>
    <t>Extrapolatie</t>
  </si>
  <si>
    <t>Overheveling zorgcoordinatie Pandemische paraatheid RCPS en LCPS</t>
  </si>
  <si>
    <t>In afwachting van definitieve besluitvorming over de wijze van bekostiging worden de beschikbare middelen voor zorgcoördinatie overgeboekt van de VWS-begroting naar de premie.</t>
  </si>
  <si>
    <t>In de ontwerpbegroting 2022 is € 20 miljoen gereserveerd voor de opschaling van de IC-zorg naar 1.150 IC-bedden op nominaal en onverdeeld Zvw. Op grond van bestuurlijke afspraken met ziekenhuizen en verzekeraars is bij Nota van Wijziging (TK 35 925 XVI, nr. 10) aanvullend € 15 miljoen in 2022 beschikbaar gesteld en verwerkt op het MSZ-kader. Met deze boeking wordt de oorspronkelijk gereserveerde € 20 miljoen ook op het MSZ-kader verwerkt.</t>
  </si>
  <si>
    <t>Autonomm</t>
  </si>
  <si>
    <r>
      <t>Bijstellingen 2</t>
    </r>
    <r>
      <rPr>
        <vertAlign val="superscript"/>
        <sz val="8"/>
        <color theme="1"/>
        <rFont val="Verdana"/>
        <family val="2"/>
      </rPr>
      <t>e</t>
    </r>
    <r>
      <rPr>
        <sz val="8"/>
        <color theme="1"/>
        <rFont val="Verdana"/>
        <family val="2"/>
      </rPr>
      <t xml:space="preserve"> suppletoire begroting 2021</t>
    </r>
  </si>
  <si>
    <t xml:space="preserve">Actualisatie zorguitgaven Q2 2022 </t>
  </si>
  <si>
    <t>Op deze sector worden de uitgaven voor Apotheekzorg geraamd en verantwoord.</t>
  </si>
  <si>
    <t>Paramedische herstelzorg</t>
  </si>
  <si>
    <t xml:space="preserve">Uitdeling groeiruimte 2023 </t>
  </si>
  <si>
    <t>Uitdeling groeiruimte 2023</t>
  </si>
  <si>
    <t>Op advies van het Zorginstituut worden alle vitamine D-middelen met colecalciferol uit het geneesmiddelensysteem (GVS) verwijderd. Dat betekent dat ze niet meer worden vergoed uit het basispakket van de zorgverzekering. De opbrengst van deze maatregel (€ 129 miljoen) wordt overgeheveld naar de VWS-begroting ter dekking van het investeringsvoorstel Pallas.</t>
  </si>
  <si>
    <t>Huisartsen meer tijd (opleiding huisartsen)</t>
  </si>
  <si>
    <t>IZA transformatiegeld (premie)</t>
  </si>
  <si>
    <t>Effect actualisatie en budgettaire besluitvorming eigen risico Zvw</t>
  </si>
  <si>
    <t>Effect maatregelen coalitieakkoord op eigen risico</t>
  </si>
  <si>
    <t>Effect besparingen Integraal zorgakkoord op eigen risico</t>
  </si>
  <si>
    <t>Deze investering vanuit het preventieakkoord voor valpreventie bij 65-plussers leiden tot besparingen op de Zvw-uitgaven (minder medische zorgkosten door minder valincidenten, waardoor ouderen minder vaak op de SEH belanden en revalidatiezorg nodig hebben). De besparing op de Zvw-uitgaven wordt vanaf 2023 verondersteld.</t>
  </si>
  <si>
    <t>Om de Juiste Zorg op de Juiste Plek en substitutie te realiseren, moet aan bepaalde randvoorwaarden invulling worden gegeven. Belangrijk is dat er voldoende transitiemiddelen, capaciteit en organisatiekracht is, zowel aan de ontvangende als de substituerende kant. Vanaf 2025 moet deze beweging leiden tot een besparing op de zorgkosten.</t>
  </si>
  <si>
    <t>Valpreventie bij 65-plussers (overheveling van AP)</t>
  </si>
  <si>
    <t>De zorguitgaven zijn geactualiseerd op basis van gegevens van het Zorginstituut. De forse onderschrijding die zich in 2021 heeft voortgedaan zet zich deels voort in 2022. Dit wordt onder andere veroorzaakt door de instroom van het dure geneesmiddel Kaftrio en de effecten van de oplopende inflatie. Ook oudere jaren zijn geactualiseerd.</t>
  </si>
  <si>
    <t>Met de geriatrische revalidatiezorg is in 2022 naar huidig inzicht € 895,4 miljoen gemoeid, met het eerstelijnsverblijf € 310,9 miljoen.</t>
  </si>
  <si>
    <t>Pakketmaatregel vitamine D</t>
  </si>
  <si>
    <t>Bijstelling eigen risico</t>
  </si>
  <si>
    <t>De uitgaven zijn geactualiseerd op basis van gegevens van het Zorginstituut. Ten opzichte van de Q3-cijfers in de tweede suppletoire begroting 2021 zijn de uitgaven op basis van de Q4-cijfers 2021 € 19,8 miljoen hoger. Deze zijn grotendeels het gevolg van coronagerelateerde meerkosten (€ 11,3 miljoen) en hogere kosten voor avond-, nacht- en weekenddiensten (€ 9 miljoen).</t>
  </si>
  <si>
    <t>Aanpassen basisniveau IZA-sectoren (Huisartsenzorg)</t>
  </si>
  <si>
    <t>In het kader van het Integraal Zorgakkoord worden de startniveaus van de macrokaders voor de IZA-sectoren meerjarig bijgesteld op basis van actuele inzichten over het gerealiseerde uitgavenniveau in recente jaren.</t>
  </si>
  <si>
    <t>In het kader van het Integraal Zorgakkoord worden meerjarige afspraken gemaakt over de beschikbare volumegroei voor de periode 2023-2026.</t>
  </si>
  <si>
    <t xml:space="preserve">De uitgaven zijn geactualiseerd op basis van gegevens van het Zorginstituut. </t>
  </si>
  <si>
    <t xml:space="preserve">De uitgaven zijn geactualiseerd op basis van gegevens van het Zorginstituut. Ten opzichte van de Q3-cijfers in de tweede suppletoire begroting 2021 zijn de uitgaven op basis van de Q4-cijfers 2021 € 0,9 miljoen hoger. </t>
  </si>
  <si>
    <t>Aanpassen basisniveau IZA-sectoren (Multidisciplinaire zorg)</t>
  </si>
  <si>
    <t>Op basis van gegevens van het Zorginstituut zijn de uitgaven geactualiseerd.</t>
  </si>
  <si>
    <t>De uitgaven zijn geactualiseerd op basis van gegevens van het Zorginstituut. Ten opzichte van de Q3-cijfers in de tweede suppletoire begroting 2021 zijn de uitgaven op basis van de Q4-cijfers 2021 € 9,2 miljoen lager. Op basis van deze en eerdere actualisaties zijn de uitgaven in 2021 € 20,3 miljoen lager uitgevallen, mogelijk door zorguitval als gevolg van corona.</t>
  </si>
  <si>
    <t>De zorguitgaven zijn geactualiseerd op basis van gegevens van het Zorginstituut. De onderschrijding in 2022 treedt met name op bij gebitsprotheses, wat kan duiden op uitgestelde vraag i.v.m. corona. Gelet op de onzekerheden wordt de onderschrijding 2022 voor 50% structureel verondersteld. Ook oudere jaren zijn geactualiseerd.</t>
  </si>
  <si>
    <t xml:space="preserve">Dit betreft de tranche 2023 van de gedurende deze kabinetsperiode beschikbare groeiruimte. </t>
  </si>
  <si>
    <t xml:space="preserve">De uitgaven zijn geactualiseerd op basis van gegevens van het Zorginstituut. Ten opzichte van de Q3-cijfers in de tweede suppletoire begroting 2021 zijn de uitgaven op basis van de Q4-cijfers 2021 € 4,6 miljoen hoger. Op basis van deze en eerdere actualisaties zijn de uitgaven in 2021 € 63,3 miljoen hoger uitgevallen, waarschijnlijk samenhangend met hogere uitgaven voor directe zorg aan coronapatiënten (€ 81,6 miljoen). Zo verwachten verzekeraars dat de paramedische herstelzorg voor covidpatiënten duurder uitvalt dan geraamd. </t>
  </si>
  <si>
    <t>Dit betreft de tranche 2023 van de gedurende deze kabinetsperiode beschikbare groeiruimte. De groeiruimte op deze sector is verlaagd met het veronderstelde aandeel van deze sector in de opbrengst van de maatregel "standaardisatie inkoop- en verantwoordingseisen Zvw" en de maatregel "valpreventie bij 65-plussers"  in het coalitieakkoord.</t>
  </si>
  <si>
    <t xml:space="preserve">De uitgaven zijn geactualiseerd op basis van gegevns van het Zorginstituut. Ten opzichte van de Q3-cijfers in de tweede suppletoire begroting 2021 zijn de uitgaven op basis van de Q4-cijfers 2021 € 11,2 miljoen hoger.Op basis van deze en eerdere actualisaties zijn de uitgaven in 2021 € 19,0 miljoen hoger uitgevallen, waarschijnlijk samenhangend met een hoger geboortecijfer in 2021. </t>
  </si>
  <si>
    <t>De zorguitgaven zijn geactualiseerd op basis van gegevens van het Zorginstituut. Van de verwachte overschrijding van € 2,3 miljoen in 2022 wordt € 1,8 miljoen structureel verondersteld. Ook oudere jaren zijn geactualiseerd.</t>
  </si>
  <si>
    <t xml:space="preserve">De uitgaven zijn geactualiseerd op basis van gegevens van het Zorginstituut. Ten opzichte van de Q3-cijfers in de tweede suppletoire begroting 2021 zijn de uitgaven op basis van de Q4-cijfers 2021 € 3,2 miljoen lager. Op basis van deze en eerdere actualisaties zijn de uitgaven in 2021 € 13,1 miljoen hoger uitgevallen, waarschijnlijk samenhangend met een hoger geboortecijfer in 2021. </t>
  </si>
  <si>
    <t xml:space="preserve">De uitgaven zijn geactualiseerd op basis van gegevens van het Zorginstituut. Ten opzichte van de Q3-cijfers in de tweede suppletoire begroting 2021 zijn de uitgaven op basis van de Q4-cijfers 2021 € 2,8 miljoen lager. Op basis van deze en eerdere actualisaties zijn de uitgaven in 2021 € 8,1 miljoen hoger uitgevallen. </t>
  </si>
  <si>
    <t xml:space="preserve">De uitgaven zijn geactualiseerd op basis van gegevens van het Zorginstituut.  </t>
  </si>
  <si>
    <t xml:space="preserve">De uitgaven zijn geactualiseerd op basis van gegevens van het Zorginstituut. Ten opzichte van de Q3-cijfers in de tweede suppletoire begroting 2021 zijn de uitgaven op basis van de Q4-cijfers 2021 € 8,2 miljoen hoger. Op basis van deze en eerdere actualisaties zijn de uitgaven in 2021 € 26,4 miljoen hoger uitgevallen. </t>
  </si>
  <si>
    <t>De uitgaven zijn geactualiseerd op basis van gegevens van het Zorginstituut. Ten opzichte van de Q3-cijfers in de tweede suppletoire begroting 2021 zijn de uitgaven op basis van de Q4-cijfers 2021 € 5,3 miljoen hoger. Op basis van deze en eerdere actualisaties zijn de uitgaven in 2021 € 108,1 miljoen lager uitgevallen. Deels wordt dit verklaard door een bijstelling van uitgaven in 2020 van -€ 28,6 miljoen. Op het eerste gezicht lijken de lagere uitgaven in 2021 veroorzaakt te worden door m.n. een hogere besparingsopbrengst van de maatregel m.b.t. de Wet geneesmiddelenprijzen, een lagere volumegroei dan verwacht en hogere besparingen door prijsarrangementen bij dure geneesmiddelen</t>
  </si>
  <si>
    <t>De uitgaven zijn gegevens op basis van realisatiecijfers van het Zorginstituut. Ten opzichte van de Q3-cijfers in de tweede suppletoire begroting 2021 zijn de uitgaven op basis van de Q4-cijfers 2021 € 18,7 miljoen lager. Op basis van deze en eerdere actualisaties zijn de uitgaven in 2021 € 57,0 miljoen lager uitgevallen. Oorzaken worden nog in beeld gebracht (volume, effecten nieuwe EU richtlijn hulpmiddelen)</t>
  </si>
  <si>
    <t>De uitgaven zijn geactualiseerd op basis van voorlopige gegevens (4e kwartaallevering) van het Zorginstituut. Ten opzichte van de Q3-cijfers in de tweede suppletoire begroting 2021 zijn de uitgaven in 2021 € 37,5 miljoen lager</t>
  </si>
  <si>
    <t>De zorguitgaven zijn geactualiseerd op basis van gegevens van het Zorginstituut. Uit die gegevens volgt een verwachte onderschrijding van € 22 miljoen in 2022, die samenhangt met een iets lager geboortecijfer in 2022. Vanwege de verwachting dat het geboortecijfer in de komende jaren weer zal toenemen, wordt de onderschrijding in 2022 voor 50% structureel verondersteld. Ook oudere jaren zijn geactualiseerd.</t>
  </si>
  <si>
    <t>Dit betreft de tranche 2023 van de gedurende deze kabinetsperiode beschikbare groeiruimte.</t>
  </si>
  <si>
    <t>De zorguitgaven zijn geactualiseerd op basis van gegevens van het Zorginstituut. De verwachte overschrijding in 2022 wordt structureel verondersteld. Ook oudere jaren zijn geactualiseerd.</t>
  </si>
  <si>
    <t>De uitgaven zijn geactualiseerd op basis van gegevens van het Zorginstituut. Ten opzichte van de Q3-cijfers in de tweede suppletoire begroting 2021 zijn de uitgaven op basis van de Q4-cijfers 2021 € 70,1 miljoen hoger. De hogere uitgaven doen zich vooral voor als gevolg van coronagerelateerde meerkosten (€ 63,8 miljoen).</t>
  </si>
  <si>
    <t>Zorgverzekeraars en zorgaanbieders zullen voor 2022 afspraken maken over de opschaling van de IC-zorg naar 1.150 IC-bedden. Om te borgen dat hiervoor voldoende middelen beschikbaar zijn wordt het MSZ-kader 2022 op basis van bestuurlijke afspraken met ziekenhuizen en verzeke-raars verhoogd met € 35 miljoen. Het bedrag van € 35 miljoen is gebaseerd op de beschikbaarheidsvergoeding die zorgverzekeraars in 2021 aan ziekenhuizen verstrekken voor de opschaling tot 1.150 bedden (fase 1 van het Opschalingsplan COVID-19). In de begroting 2022 is hiervoor € 20 miljoen gereserveerd op de sector Nominaal en onverdeeld Zvw. Aanvullend stelt het kabinet hiervoor € 15 miljoen extra beschikbaar. Voor de opschaling in fase 2 en 3 van het opschalingsplan is de subsidiere-geling opschaling curatieve zorg COVID-19 van toepassing.</t>
  </si>
  <si>
    <t>De zorguitgaven zijn geactualiseerd op basis van gegevens van het Zorginstituut. De uitgaven vallen in 2022 naar verwachting € 395 miljoen hoger uit. De verwachte overschrijding 2022 hangt mogelijk ten dele samen met verwachtingen van verzekeraars dat de in contracten verwerkte volumegroei en loonkosten hoger uitpakken dan waarmee in het HLA-kader rekening is gehouden. In 2022 is bovendien sprake van generieke meerkosten corona en extra uitgaven voor inhaalzorg, waarmee in de raming geen rekening is gehouden.
Ten opzichte van de actualisatie voor het VWS-jaarverslag 2021 (Q4-2021) vallen de uitgaven in 2021 € 16 miljoen hoger uit, terwijl de uitgaven in 2020 € 77 miljoen lager uitvallen. 
Met de levering van de jaarstaatcijfers 2021 is de definitieve realisatie van de MSZ-uitgaven 2019 vastgesteld op € 23.598 miljoen.</t>
  </si>
  <si>
    <t xml:space="preserve">De toename van het aantal gevoelige ziekenhuizen op basis van de meest recente RIVM analyse leidt tot hogere beschikbaarheidbijdragen. Dit leidt tot een overheveling van het kader MSZ naar het kader beschikbaarheidbijdragen. </t>
  </si>
  <si>
    <t>Nadere toelichting: Het RIVM constateert in de meest recente analyse gevoelige ziekenhuizen een forse stijging van het aantal ziekenhuizen dat gevoelig wordt voor de 45-minutennorm. Dit heeft tot gevolg dat meer ziekenhuizen in 2023 aanspraak kunnen maken op een beschikbaarheidbijdragen SEH en acute verloskunde. De NZa heeft op basis van de beleidsregel beschikbaarheidbijdragen en de huidige verleningen een inschatting gemaakt van de budgettaire gevolgen van maximaal € 55 miljoen. Omdat VWS ervan uitgaat dat de totale uitgaven aan SEH en acute verloskunde als gevolg van de analyse gevoelige ziekenhuizen niet toenemen, wordt een budgetneutrale schuif verwerkt van het kader MSZ naar het kader beschikbaarheidbijdragen. Gelet op de onzekerheid in de raming wordt een mutatie verwerkt van € 50 miljoen. Deze mutatie wordt vooralsnog incidenteel verwerkt in het jaar 2023.</t>
  </si>
  <si>
    <t>Overheveling vanuit beschikbaarheidsbijdrage academische zorg voor expertiseconsult</t>
  </si>
  <si>
    <t xml:space="preserve">Als gevolg van de introductie van het expertiseconsult vindt een overheveling plaats van het kader beschikbaarheidbijdrage academische zorg naar het kader MSZ. </t>
  </si>
  <si>
    <t>De BBAZ bevat een onderdeel waarmee kennisdeling en consultatie bekostigd worden. Per 1 januari 2023 wordt voor kennisdeling en consultatie een prestatiebeschrijving in de reguliere bekosting (dbc) ingevoerd: het expertiseconsult. De NZa heeft het bedrag bepaald dat binnen de BBAZ voor deze zorg verleend wordt. De BBAZ wordt daarvoor geschoond en overeenkomstig wordt het macrokader MSZ verhoogd. Het verschil tussen het door de NZa definitief vastgestelde bedrag (€ 2,4 miljoen) en het thans verwerkte bedrag (€ 2,2 miljoen) wordt op een later moment in de kaders verwerkt.</t>
  </si>
  <si>
    <t>Voor voorwaardelijke toelating zijn meerjarig middelen gereserveerd en toegevoegd aan het kader MSZ. Op basis van een actuele raming van het Zorginstituut van de uitgaven aan voorwaardelijke toelating worden de middelen die hiervoor in het kader MSZ zijn opgenomen bijgesteld. Hiertoe worden voor VT gereserveerde middelen op de sector nominaal en onverdeeld Zvw overgeheveld naar de sector MSZ.</t>
  </si>
  <si>
    <t>Aanpassen basisniveau IZA-sectoren (MSZ)</t>
  </si>
  <si>
    <t>De uitgaven zijn geactualiseerd op basis van gegevens van het Zorginstituut. Ten opzichte van de Q3-cijfers in de tweede suppletoire begroting 2021 zijn de uitgaven op basis van de Q4-cijfers 2021 € 16,1 miljoen hoger. Op basis van deze en eerdere actualisaties vallen de uitgaven in 2021 € 54,2 miljoen lager uit. Deze onderschrijding komt grotendeels door lagere uitgaven bij de GRZ (€ 51,3 miljoen) die mogelijk het gevolg zijn van afschaling binnen de MSZ. In de ELV zijn hogere kosten voor directe zorg aan coronapatienten (€ 73,8 miljoen) vanwege het aantal cohortbedden. Hier staan echter lagere reguliere kosten tegenover, wat per saldo leidt tot een kleine onderschrijding (€ 2,9 miljoen). 
Ten opzichte van de Q2-cijfers in de ontwerpbegroting 2022 zijn de uitgaven op basis van de Q4-cijfers 2020 € 65,6  miljoen hoger.De bijstelling in de uitgaven 2020 van € 98 miljoen ten opzichte van de begroting 2022 is voornamelijk het gevolg van het afrekenen van coronagerelateerde meerkosten en directe zorg voor coronapatienten. Deze kosten waren eerder nog niet vastgesteld.</t>
  </si>
  <si>
    <t>De zorguitgaven zijn geactualiseerd op basis van gegevens van het Zorginstituut en laten een verwachte onderschrijding zien van € 127 mln. De onderschrijding valt grotendeels bij de ELV (€ 79,1 miljoen) en in mindere mate bij GRZ en GZSP (€ 47,8 miljoen). In het HLA wijkverpleging (2019-2022) is afgesproken om jaarlijks € 20 miljoen toe te voegen aan de ELV, oplopend tot € 80 miljoen in 2022 in het kader van juiste zorg op de juiste plek. De verwachte substitutie-effecten hebben mogelijk niet (volledig) plaats gevonden. Mogelijk leidt zorguitval bij de MSZ als gevolg van corona tot minder doorverwijzingen naar de GRZ. Als zorg in de MSZ wordt uitgesteld, wordt revalidatiezorg ook uitgesteld. Tegelijkertijd heeft deze sector een hoge groeiruimte gekregen die niet volledig wordt benut. Aangezien er gedeeltelijk sprake kan zijn van een tijdelijk effect wordt de onderschrijding 2022 voor 75% structureel verondersteld: € 59,3 miljoen bij ELV en € 35,8 miljoen bij GRZ. Ook oudere jaren zijn geactualiseerd.</t>
  </si>
  <si>
    <t>Dit betreft de tranche 2023 van de gedurende deze kabinetsperiode beschikbare groeiruimte. De groeiruimte op deze sector is verlaagd met het veronderstelde aandeel van deze sector in de opbrengst van de maatregel "valpreventie bij 65-plussers" in het coalitieakkoord.</t>
  </si>
  <si>
    <t>De zorguitgaven zijn geactualiseerd op basis van gegevens van het Zorginstituut. Bij de paramedische sectoren is afgelopen jaren een gestage kostenstijging zichtbaar, die telkens incidenteel is verwerkt. Een mogelijke oorzaak hiervan is dat ouderen langer thuis wonen en daardoor vaker paramedische zorg nodig hebben. Gelet op de onzekerheden wordt de verwachte overschrijding 2022 voor 75% structureel verondersteld. Ook oudere jaren zijn geactualiseerd.</t>
  </si>
  <si>
    <t>Om eraan bij te dragen dat ouderen gezond ouder kunnen worden in hun eigen of passende omgeving, zet VWS in op valpreventie. Dit is in sommige sectoren een investering doordat er meer valrisicotests, valanalyses en beweeginterventies worden ingezet. In toekomstige jaren leidt dit netto tot een besparing in de Zvw, doordat ouderen minder vaak op de SEH belanden en revalidatiezorg nodig hebben. Aangezien de middelen hiervoor onderdeel zijn van het coalitieakkoord, worden deze eerst overgeheveld vanuit de aanvullende post( AP) van Financiën.</t>
  </si>
  <si>
    <t>Gezien een hoger aantal besmettingen dan waarmee rekening was gehouden, wordt de raming aangepast. Deze middelen stonden eerst op de sector Nominaal en onverdeeld Zvw en worden nu naar de juiste sector geboekt.</t>
  </si>
  <si>
    <t>De zorguitgaven zijn geactualiseerd op basis van gegevens van het Zorginstituut. Deze laten in 2022 een onderschrijding zien van € 141 miljoen.  Dit kan het gevolg  zijn van een besluit in 2017 om een onderschrijding van circa € 100 miljoen in het huisartsen/mdz kader te continueren. In de afgelopen jaren was deze onderschrijding grotendeels constant, behalve in 2020 en 2021 door corona kosten. Daarnaast heeft corona deels aangezet tot blijvende wijzigingen op de manier waarop zorg wordt geleverd. Zo is er een toename van e-consulten. Ook oudere jaren zijn geactualiseerd.</t>
  </si>
  <si>
    <t xml:space="preserve">De zorguitgaven zijn geactualiseerd op basis van gegevens van het Zorginstituut. Deze laten in 2022 een onderschrijding zien van € 49 miljoen. Dit kan het gevolg zijn van een besluit in 2017 om een onderschrijding van circa 100 miljoen in het huisartsen/mdz kader te continueren. In de afgelopen jaren is deze onderschrijding grotendeels constant gebleven, behalve in 2020 en 2021 door corona kosten. Daarnaast wordt er minder gebruik gemaakt van Onderzoek en Infrastructuur (O&amp;I) dan verwacht vanwege problemen rondom privacy en declaraties. Ook oudere jaren zijn geactualsieerd. </t>
  </si>
  <si>
    <t>De zorguitgaven zijn geactualiseerd op basis van gegevens van de NZa. De hogere uitgaven voor de beschikbaarheidbijdrage academische zorg (€ 1,1 miljoen) worden voor 75% structureel verondersteld. De lagere kapitaallasten (€ 6 miljoen) worden structureel verondersteld.</t>
  </si>
  <si>
    <t>Overheveling naar MSZ voor expertiseconsult</t>
  </si>
  <si>
    <t>Als gevolg van de introductie van het expertiseconsult vindt een overheveling plaats van het kader beschikbaarheidbijdrage academische zorg (BBAZ)naar het kader MSZ.</t>
  </si>
  <si>
    <t>Nadere toelichting: De BBAZ bevat een onderdeel waarmee kennisdeling en consultatie bekostigd worden. Per 1 januari 2023 wordt voor kennisdeling en consultatie een prestatiebeschrijving in de reguliere bekosting (dbc) ingevoerd: het expertiseconsult. De NZa heeft het bedrag bepaald dat binnen de BBAZ voor deze zorg verleend wordt. De BBAZ wordt daarvoor geschoond en overeenkomstig wordt het macrokader MSZ verhoogd. Het verschil tussen het door de NZa definitief vastgestelde bedrag (€ 2,4 miljoen) en het thans verwerkte bedrag (€ 2,2 miljoen) wordt op een later moment in de kaders verwerkt.</t>
  </si>
  <si>
    <t>De zorguitgaven zijn geactualiseerd op basis van gegevens van de NZa. Van hogere uitgaven in 2022 is met name sprake bij de beschikbaarheidbijdragen voor coördinatie traumazorg en ROAZ en voor spoedeisende hulp en acute verloskunde. Denkbaar is dat de hogere uitgaven deels incidenteel zijn als gevolg van corona. De hogere uitgaven in 2022 worden voor 75% structureel verondersteld.</t>
  </si>
  <si>
    <t>Beschikbaarheidbijdragen SEH en acute verloskunde: overheveling vanuit MSZ</t>
  </si>
  <si>
    <t xml:space="preserve">De sector overig curatieve zorg omvat onder andere de huisartsenlaboratoria, trombosediensten, de Gecombineerde Leefstijl Interventie (GLI) en de uitgaven op basis van de beleidsregel innovatie. </t>
  </si>
  <si>
    <t>De zorguitgaven zijn geactualiseerd op basis van gegevens van het Zorginstituut. De uitgaven voor trombosediensten en de beleidsregel innovatie laten al jaren een dalende trend zien, terwijl de kosten extramuraal werkende specialisten en overige geneeskundige zorg juist flink toenemen. Gelet op onzekerheden wordt de overschrijding 2022 voor 75% structureel verondersteld. Ook oudere jaren zijn geactualiseerd. Ten opzichte van de actualisatie Q4 2021 is de raming van de uitgaven in 2021 thans € 33,7 miljoen lager, met name omdat verzekeraars hun ramingen voor eerstelijnsdiagnostiek (-€ 23 miljoen), trombosediensten (-€ 8 miljoen) en de beleidsregel innovatie (-€ 6 miljoen) hebben verlaagd.</t>
  </si>
  <si>
    <t xml:space="preserve">Met de invoering van het Zorgprestatiemodel in 2022 wordt een groot deel van de innovatieve behandelingen in de GGZ (innovatieve prestaties) niet meer bekostigd vanuit de beleidsregel innovatie (vallend onder het kader overige curatieve zorg), maar via de reguliere tarieven en prestaties in het GGZ-kader. Hierdoor is € 30 miljoen overgeheveld van de sector overig curatieve zorg naar de sector GGZ. Deze schuif is onderdeel van de IZA-afspraken over het ophogen van het macrokader van de GGZ. </t>
  </si>
  <si>
    <t xml:space="preserve">De zorguitgaven zijn geactualiseerd op basis van gegevens van het Zorginstituut en de NZa. Ten opzichte van de Q3-cijfers in de tweede suppletoire begroting 2021 zijn de uitgaven op basis van de Q4-cijfers 2021 € 53,4 miljoen hoger, met name door hogere uitgaven bij specialistische ggz-zorg (€ 36,2 miljoen). </t>
  </si>
  <si>
    <t>Aanpassen basisniveau IZA-sectoren (GGZ)</t>
  </si>
  <si>
    <t>Betreft overheveling van budget van de sector Nominaal en onverdeeld Zvw naar apotheekzorg in verband met voorwaardelijke toelating van twee geneesmiddelen.</t>
  </si>
  <si>
    <t>De IJklijnmutatie AMR antibioticaresistentie was verwerkt op de sector Nominaal en onverdeeld Zvw. Met deze correctie wordt de boeking ten laste van de sector apotheekzorg gebracht.</t>
  </si>
  <si>
    <t>Dit betreft de tranche 2023 van de gedurende deze kabinetsperiode beschikbare groeiruimte. De groeiruimte op deze sector is verlaagd met het veronderstelde aandeel van deze sector in de opbrengst van de maatregel "doelmatige inkoop geneesmiddelen en medische technologie" en de maatregel "standaardisatie inkoop- en verantwoordingseisen Zvw" in het coalitieakkoord.</t>
  </si>
  <si>
    <t>De zorguitgaven zijn geactualiseerd op basis van gegevens van het Zorginstituut. De reeds geconstateerde onderschrijding in 2021 zet zich voort in 2022. Het is nog niet geheel duidelijk wat de achterliggende oorzaken hiervan zijn. Ook oudere jaren zijn geactualiseerd. De onderschrijding 2022 wordt structureel verondersteld.</t>
  </si>
  <si>
    <t>Dit betreft de tranche 2023 van de gedurende deze kabinetsperiode beschikbare groeiruimte. De groeiruimte op deze sector is verlaagd met het veronderstelde aandeel van deze sector in de opbrengst van de maatregel "standaardisatie inkoop- en verantwoordingseisen Zvw" in het coalitieakkoord.</t>
  </si>
  <si>
    <t>Uit gegevens van het Zorginstituut kan worden geconcludeerd dat de onderschrijding bij de wijkverpleging fors oploopt. De cumulatieve onderschrijding bij de wijkverpleging is in 2020 € 403 miljoen en in 2021 € 698 miljoen. In de op basis van het HLA wijkverpleging beschikbare budgetten is uitgegaan van volumegroei, terwijl het aantal cliënten niet is toegenomen en het aantal geleverde uren wijkverpleging per cliënt daalt. Dat is een mogelijke verklaring voor de oplopende onderschrijding. Voor 2022 wordt op basis van actuele gegevens van het Zorginstituut een onderschrijding van bijna € 990 miljoen verwacht.</t>
  </si>
  <si>
    <t>Aanpassen basisniveau IZA-sectoren (Wijkverpleging)</t>
  </si>
  <si>
    <t>De uitgaven zijn geactualiseerd op basis van gegevens van het Zorginstituut. Ten opzichte van de Q3-cijfers in de tweede suppletoire begroting 2021 zijn de uitgaven in 2021 € 12,2 miljoen hoger. Op basis van deze en eerdere actualisaties zijn de uitgaven in 2021 € 49,2 miljoen hoger uitgevallen. De hogere uitgaven hangen voornamelijk samen met uitgaven voor directe zorg aan coronapatiënten (€ 39,9 miljoen).</t>
  </si>
  <si>
    <t xml:space="preserve">De zorguitgaven zijn geactualiseerd op basis van gegevens van het Zorginstituut. De hogere uitgaven houden volgens informatie van verzekeraars verband met hogere tarieven, meer standplaatsen, vergrijzing en beleid gericht op langere ondersteuning in de thuissituatie. Niettemin is denkbaar dat de hogere uitgaven deels samenhangen met incidentele effecten als gevolg van corona. De hogere uitgaven in 2022 worden voor 75% structureel verondersteld. Ook oudere jaren zijn geactualiseerd. </t>
  </si>
  <si>
    <t>De ijklijnmutatie Hartslag.nu/AED is bij de voorjaarsbesluitvorming 2022 verwerkt op de sector Nominaal en onverdeeld. Met deze correctie wordt de boeking alsnog ten laste van de sector ambulancezorg gebracht.</t>
  </si>
  <si>
    <t>De uitgaven zijn geactualiseerd op basis van gegevens van het Zorginstituut. Ten opzichte van de Q3-cijfers in de tweede suppletoire begroting 2021 zijn de uitgaven in 2021 € 0,1 miljoen lager. Op basis van deze en eerdere actualisaties zijn de uitgaven in 2021 € 15,6 miljoen lager uitgevallen. De lagere uitgaven op deze sector hangen mogelijk samen met zorguitval.</t>
  </si>
  <si>
    <t xml:space="preserve">De zorguitgaven zijn geactualiseerd op basis van gegevens van het Zorginstituut. Aan de lagere uitgaven liggen volgens informatie van verzekeraars zowel structurele als incidentele oorzaken ten grondslag. Structureel: toename van e-consulten en aangescherpte toetsing van declaraties. Incidenteel: ziekenhuizen hebben nog te maken met uitstel van zorg en patiënten kiezen mogelijk vaker voor eigen vervoer. De lagere uitgaven in 2022 worden voor 50% structureel verondersteld. Ook oudere jaren zijn geactualiseerd. </t>
  </si>
  <si>
    <t>Op basis van voorlopige gegevens van de Nza zijn de uitgaven geactualiseerd. Ten opzichte van de eerste suppletoire begroting 2021 zijn de uitgaven in 2021 € 21 miljoen hoger. De oorzaak hiervan is dat de beschikbare opleidingsplaatsen beter zijn benut dan waarmee in de raming rekening was gehouden. Dit geldt ook voor de hogere uitgaven van € 11 miljoen in 2020.</t>
  </si>
  <si>
    <t>Om «meer tijd voor de huisarts» te realiseren maken we het opleiden van meer huisartsen mogelijk: 20 extra plekken voor de driejarige huisartsopleiding per 2023 en nog eens 20 plekken per 2024.</t>
  </si>
  <si>
    <t>De uitgaven zijn geactualiseerd op basis van gegevens van het Zorginstituut. Ten opzichte van de Q3-cijfers in de tweede suppletoire begroting 2021 zijn de uitgaven in 2021 € 37,9 miljoen lager. Op basis van deze en eerdere actualisaties zijn de uitgaven in 2021 € 161,8 miljoen lager uitgevallen. Deze onderschrijdingen hangen waarschijnlijk samen met corona, bijvoorbeeld door minder reisbewegingen en minder planmatige zorg in het buitenland.</t>
  </si>
  <si>
    <t xml:space="preserve">De uitgaven zijn geactualiseerd op basis van gegevens van het Zorginstituut. Deze onderschrijdingen (2021 en 2022) hangen waarschijnlijk samen met corona, bijvoorbeeld door minder reisbewegingen en minder planmatige zorg in het buitenland. Ook oudere jaren zijn geactualiseerd.  </t>
  </si>
  <si>
    <t>Naar aanleiding van de aangenomen motie Hijink en Bikker van 16 september 2021 om extra middelen voor zorgsalarissen vrij te maken heeft het kabinet extra middelen beschikbaar gesteld voor een verhoging van het ova-percentage 2022 met 1,13%, zodat een extra loonsverhoging voor de middengroep van 1,5% mogelijk wordt gemaakt. De Zvw-uitgaven stijgen hierdoor met circa € 361 miljoen in 2022, oplopend tot € 427 miljoen in 2026.</t>
  </si>
  <si>
    <t>Met de volgende sectoren zijn financiële afspraken gemaakt vanuit het Integraal Zorgakkoord: de medisch-specialistische zorg, de wijkverpleging, de ggz en de huisartsenzorg en multidisciplinaire zorg. De afspraken gelden voor de periode vanaf 2023 (de huidige akkoorden lopen tot en met 2022) tot en met 2026. Zie voor meer informatie paragraaf 6.3.1.5 over het IZA.</t>
  </si>
  <si>
    <t>De hoogte van het verplicht eigen risico in de Zvw blijft € 385 tot en met 2025. Daarnaast wordt er gewerkt aan een nieuwsysteem van eigen betalingen per verrichting per 2025. De nieuwe systematiek per 2025 leidt er naar verwachting toe, dat mensen niet na één behandeling hun volledige eigen risico volmaken. Per saldo is de verwachting dat het remgeldeffect van het eigen risico afneemt, waardoor het zorggebruik en daarmee de zorguitgaven toenemen.</t>
  </si>
  <si>
    <t>Voor voorwaardelijke toelating zijn meerjarig middelen gereserveerd en toegevoegd aan het kader MSZ. Op basis van de meest actuele raming van het Zorginstituut van de uitgaven aan voorwaardelijke toelating worden de middelen die hiervoor in het kader MSZ zijn opgenomen bijgesteld. Hiertoe worden voor VT gereserveerde middelen op deze sector overgeheveld naar de sector MSZ.</t>
  </si>
  <si>
    <t>De IJklijnmutatie AMR antibioticaresistentie was verwerkt op deze sector. Met deze correctie wordt de boeking ten laste van de sector apotheekzorg gebracht.</t>
  </si>
  <si>
    <t>Betreft overheveling van budget van deze sector naar de sector apotheekzorg in verband met voorwaardelijke toelating van twee geneesmiddelen.</t>
  </si>
  <si>
    <t>De ijklijnmutatie Hartslag.nu/AED is bij de voorjaarsbesluitvorming 2022 verwerkt op deze sector. Met deze correctie wordt de boeking alsnog ten laste van de sector ambulancezorg gebracht.</t>
  </si>
  <si>
    <t>Gezien een hoger aantal besmettingen dan waarmee was rekening gehouden wordt de raming voor paramedische herstelzorg aangepast. Deze middelen stonden eerst op deze sector en worden nu naar de sector Paramedie geboekt.</t>
  </si>
  <si>
    <t>Voor de partijen die deelnemen aan het IZA in de periode 2023-2027 is in totaal € 2,8 miljard aan transformatiemiddelen beschikbaar. Naar verwachting zijn de uitgaven in 2023 nog relatief beperkt in verband met de aanloop naar besluitvorming en feitelijke uitvoering van transformatieplannen. Vooralsnog wordt uitgegaan van € 84,3 miljoen aan uitgaven aan transformatiemiddelen via verzekeraars in 2023.</t>
  </si>
  <si>
    <t>Om eraan bij te dragen dat ouderen gezond ouder kunnen worden in hun eigen of passende omgeving, zetten we in op valpreventie. Gemeenten krijgen de taak om valpreventieprogramma’s aan te (laten) bieden voor hun inwoners van 65 jaar en ouder. Hiervoor zijn investeringen nodig in het ontwikkelen en aanbieden van valpreventieprogramma’s. Om te zorgen dat deze aansluiten bij de behoefte van 65-plussers is ook opsporing en screening nodig. Dit vraagt in sommige sectoren een investering doordat er meer valrisicotesten, valanalyses en beweeginterventies worden ingezet. Hiervoor zijn in het coalitieakkoord middelen beschikbaar gesteld die worden overgeheveld vanuit de aanvullende post ( AP) van Financiën.</t>
  </si>
  <si>
    <t xml:space="preserve">In het kader van het Integraal Zorgakkoord is de beschikbare volumegroei voor de periode 2023-2026 meerjarig op de IZA-sectoren verwerkt. Voor de overige Zvw-sectoren is de tranche 2023 van de gedurende deze kabinetsperiode beschikbare groeiruimte verwerkt. </t>
  </si>
  <si>
    <t>Deze mutatie betreft de extrapolatie van de groeiruimte en de loon- en prijsbijstelling op basis van de MLT-doorrekening van het CPB, doorgetrokken naar 2027. Dit betreft een technische boeking, want de groeiruimte en de loon- en prijsbijstelling worden bij een nieuwe MLT opnieuw vastgesteld.</t>
  </si>
  <si>
    <t>In samenhang met het uitvallen van reguliere zorg aan niet-coronapatiënten is er ook minder eigen risico betaald in 2021. Deze lagere inkomsten voor verzekeraars worden voor 85% gecompenseerd via de macronacalculatie in het kader van de risicoverevening. De actuele inschatting is dat het daarbij om € 148,8 miljoen gaat. Dat is € 23,1 miljoen meer dan in de ontwerpbegroting 2022 was verwerkt.</t>
  </si>
  <si>
    <t>Deze mutatie bestaat uit twee onderdelen. Op basis van gegevens van het Zorginstituut vallen de verwachte opbrengsten van het eigen risico in 2022 lager uit dan eerder verwacht. Als gevolg van de macronacalculatie die voor 2022 geldt, komt 70% van deze tegenvaller ten laste van het Zorgverzekeringsfonds. Dit leidt tot een tegenvaller van ongeveer € 64,5 miljoen in 2022. Daarnaast is er een reeks die start in 2023 met € 3,9 miljoen, deze is het effect op de opbrengst van het eigen risico van budgettaire besluitvorming over de zorguitgaven.</t>
  </si>
  <si>
    <t>In het Financieel Beeld Zorg 2023 wordt de begrotingshorizon doorgetrokken naar het jaar 2027 door middel van de extrapolatie. Het budget 2026 wordt overgenomen naar 2027, met verwerking van eventuele mutaties van 2025 op 2026.</t>
  </si>
  <si>
    <t>De raming van de loon- en prijsontwikkeling is aangepast op basis van actuele macro-economische inzichten van het Centraal Planbureau (CPB). Hierbij is rekening gehouden met de verwachte loon- en prijsontwikkeling in 2023 en de bijstelling over 2022 van de gestegen loon- en prijsontwikkeling ten opzichte van de Macro Economische Verkenningen (MEV) van vorig jaar.</t>
  </si>
  <si>
    <t>cMEV en MEV effect eigen risico</t>
  </si>
  <si>
    <t>De hogere loon- en prijsstijging als gevolg van de verwerking van de cMEV en MEV-cijfers leiden ertoe dat ook de verwachte opbrengst van het eigen risico hoger is.</t>
  </si>
  <si>
    <t>Jaarlijks wordt de raming van het eigen risico geüpdatet met de nieuwste verdeling van zorgkosten en geijkt aan de raming van het eigen risico uit het onderzoek naar de risicoverevening, beide op basis van data van de Erasmus Universiteit. Daarnaast wordt de doorwerking van de mutaties in de Zvw-uitgaven uit de voorjaarsbesluitvorming 2022 verwerkt op de eigen risico opbrengsten. Dit leidt per saldo tot een structurele opwaartse bijstelling van de verwachte opbrengsten van het eigen risico.</t>
  </si>
  <si>
    <t>De zorguitgaven zijn geactualiseerd op basis van gegevens van het Zorginstituut. Op basis van de Q2-cijfers zijn de uitgaven in 2022 € 228,7 miljoen hoger dan het mbi-kader. Deze gegevens zijn grotendeels gebaseerd op ramingen, aangezien pas 5% van de verwachte lasten is gedeclareerd. Met name grote GGZ-aanbieders kunnen nog niet declareren door de overgang naar het Zorgprestatiemodel. Mogelijk heeft de overschrijding te maken met een hogere instroom in de basis-GGZ en duurdere specialistische GGZ, een trend die al een aantal jaren speelt. 
Ten opzichte van de actualisatie Q4 2021 bij jaarverslag 2021 zijn de uitgaven in 2021 € 78,4 miljoen lager, met name door een lagere raming van de uitgaven voor specialistische GGZ met en zonder verblijf (- €95,5 miljoen).   
Ten opzichte van het jaarverslag 2021 zijn de uitgaven in 2020 op basis van de Q2-cijfers € 10,8 miljoen lager.
Met de levering van de jaarstaatcijfers 2021 zijn de definitieve realisatiecijfers voor 2019 vastgesteld.</t>
  </si>
  <si>
    <t>Wachtlijsten ggz</t>
  </si>
  <si>
    <t>In het kader van het Integraal Zorgakkoord is voor zowel 2023 als 2024 € 30 miljoen gereserveerd voor het aanpakken van de wachtlijsten in de ggz.</t>
  </si>
  <si>
    <t xml:space="preserve"> Voorlopige realisatie bestuurlijke akkoorden MSZ</t>
  </si>
  <si>
    <t>Stand kaders bij ontwerpbegroting 2022</t>
  </si>
  <si>
    <t> Mutaties sindsdien:</t>
  </si>
  <si>
    <t>- Loon- en prijsbijstelling</t>
  </si>
  <si>
    <t>- IC-opschaling</t>
  </si>
  <si>
    <t>Stand kaders bij ontwerpbegroting 2023</t>
  </si>
  <si>
    <t xml:space="preserve">Voorlopige realisatie </t>
  </si>
  <si>
    <t xml:space="preserve">Verschil </t>
  </si>
  <si>
    <t>Niet-relevant voor mbi-afrekening:</t>
  </si>
  <si>
    <t>- Netto continuïteitsbijdragen</t>
  </si>
  <si>
    <t>- Coronagerelateerde meerkosten</t>
  </si>
  <si>
    <t xml:space="preserve">Verschil relevant voor realisatie bestuurlijke akkoorden </t>
  </si>
  <si>
    <t xml:space="preserve"> Voorlopige realisatie bestuurlijke akkoorden GGZ</t>
  </si>
  <si>
    <t>- Overheveling innovatieve prestaties naar GGZ</t>
  </si>
  <si>
    <t>Voorlopige realisatie</t>
  </si>
  <si>
    <t xml:space="preserve"> Voorlopige realisatie bestuurlijke akkoorden MDZ</t>
  </si>
  <si>
    <r>
      <rPr>
        <vertAlign val="superscript"/>
        <sz val="8"/>
        <color rgb="FF000000"/>
        <rFont val="Verdana"/>
        <family val="2"/>
      </rPr>
      <t>1</t>
    </r>
    <r>
      <rPr>
        <sz val="8"/>
        <color indexed="8"/>
        <rFont val="Verdana"/>
        <family val="2"/>
      </rPr>
      <t xml:space="preserve"> Conform afspraken met de veldpartijen in het HLA huisartsenzorg worden de ROS-gelden niet opgenomen in het kader en de afrekening. Hiervoor wordt gecorrigeerd in deze tabel.</t>
    </r>
  </si>
  <si>
    <r>
      <t xml:space="preserve"> Voorlopige realisatie bestuurlijke akkoorden huisartsen </t>
    </r>
    <r>
      <rPr>
        <b/>
        <vertAlign val="superscript"/>
        <sz val="8"/>
        <color theme="0"/>
        <rFont val="Verdana"/>
        <family val="2"/>
      </rPr>
      <t>1</t>
    </r>
  </si>
  <si>
    <t>Voorlopige realisatie bestuurlijke akkoorden wijkverpleging</t>
  </si>
  <si>
    <t>Correctie: afroming in voorjaar 2020</t>
  </si>
  <si>
    <t>Stand kaders bij jaarverslag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</si>
</sst>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0.0"/>
    <numFmt numFmtId="166" formatCode="&quot;fl&quot;\ #,##0.00_-;&quot;fl&quot;\ #,##0.00\-"/>
    <numFmt numFmtId="167" formatCode="_-[$€]\ * #,##0.00_-;_-[$€]\ * #,##0.00\-;_-[$€]\ * &quot;-&quot;??_-;_-@_-"/>
    <numFmt numFmtId="168" formatCode="#,##0_ ;\-#,##0\ "/>
    <numFmt numFmtId="169" formatCode="&quot;fl&quot;\ #,##0_-;&quot;fl&quot;\ #,##0\-"/>
    <numFmt numFmtId="170" formatCode="#,##0.000"/>
    <numFmt numFmtId="171" formatCode="#,##0.0_ ;\-#,##0.0\ "/>
    <numFmt numFmtId="172" formatCode="#,##0.0000"/>
    <numFmt numFmtId="173" formatCode="#,##0.000_ ;\-#,##0.000\ "/>
    <numFmt numFmtId="174" formatCode="_-* #,##0.0_-;_-* #,##0.0\-;_-* &quot;-&quot;??_-;_-@_-"/>
    <numFmt numFmtId="176" formatCode="_(* #,##0.00_);_(* \(#,##0.00\);_(* &quot;-&quot;??_);_(@_)"/>
    <numFmt numFmtId="177" formatCode="_-&quot;€&quot;\ * #,##0.00_-;_-&quot;€&quot;\ * \-#,##0.00;_-&quot;€&quot;* #0_-;_-@_-"/>
    <numFmt numFmtId="178" formatCode="0.0000"/>
  </numFmts>
  <fonts count="55" x14ac:knownFonts="1">
    <font>
      <sz val="11"/>
      <color theme="1"/>
      <name val="Calibri"/>
      <family val="2"/>
      <scheme val="minor"/>
    </font>
    <font>
      <sz val="11"/>
      <color indexed="8"/>
      <name val="Calibri"/>
      <family val="2"/>
    </font>
    <font>
      <sz val="10"/>
      <name val="Arial"/>
      <family val="2"/>
    </font>
    <font>
      <i/>
      <sz val="8"/>
      <name val="Verdana"/>
      <family val="2"/>
    </font>
    <font>
      <sz val="9"/>
      <name val="Arial"/>
      <family val="2"/>
    </font>
    <font>
      <sz val="9"/>
      <name val="Arial"/>
      <family val="2"/>
    </font>
    <font>
      <sz val="12"/>
      <name val="Arial"/>
      <family val="2"/>
    </font>
    <font>
      <b/>
      <sz val="18"/>
      <name val="Arial"/>
      <family val="2"/>
    </font>
    <font>
      <b/>
      <sz val="12"/>
      <name val="Arial"/>
      <family val="2"/>
    </font>
    <font>
      <sz val="9"/>
      <color indexed="8"/>
      <name val="Verdana"/>
      <family val="2"/>
    </font>
    <font>
      <sz val="10"/>
      <name val="Arial"/>
      <family val="2"/>
    </font>
    <font>
      <sz val="10"/>
      <name val="Arial"/>
      <family val="2"/>
    </font>
    <font>
      <sz val="10"/>
      <name val="Arial"/>
      <family val="2"/>
    </font>
    <font>
      <sz val="8"/>
      <color indexed="8"/>
      <name val="Verdana"/>
      <family val="2"/>
    </font>
    <font>
      <sz val="10"/>
      <name val="Arial"/>
      <family val="2"/>
    </font>
    <font>
      <vertAlign val="superscript"/>
      <sz val="8"/>
      <color indexed="8"/>
      <name val="Verdana"/>
      <family val="2"/>
    </font>
    <font>
      <sz val="8"/>
      <name val="Verdana"/>
      <family val="2"/>
    </font>
    <font>
      <b/>
      <sz val="8"/>
      <name val="Verdana"/>
      <family val="2"/>
    </font>
    <font>
      <b/>
      <sz val="8"/>
      <color indexed="8"/>
      <name val="Verdana"/>
      <family val="2"/>
    </font>
    <font>
      <b/>
      <vertAlign val="superscript"/>
      <sz val="8"/>
      <color indexed="8"/>
      <name val="Verdana"/>
      <family val="2"/>
    </font>
    <font>
      <sz val="10"/>
      <name val="Univers"/>
      <family val="2"/>
    </font>
    <font>
      <sz val="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8"/>
      <color theme="1"/>
      <name val="Verdana"/>
      <family val="2"/>
    </font>
    <font>
      <b/>
      <sz val="8"/>
      <color theme="1"/>
      <name val="Verdana"/>
      <family val="2"/>
    </font>
    <font>
      <sz val="8"/>
      <color rgb="FFFF0000"/>
      <name val="Verdana"/>
      <family val="2"/>
    </font>
    <font>
      <i/>
      <sz val="8"/>
      <color theme="1"/>
      <name val="Verdana"/>
      <family val="2"/>
    </font>
    <font>
      <sz val="8"/>
      <color rgb="FF000000"/>
      <name val="Verdana"/>
      <family val="2"/>
    </font>
    <font>
      <b/>
      <sz val="8"/>
      <color rgb="FF000000"/>
      <name val="Verdana"/>
      <family val="2"/>
    </font>
    <font>
      <b/>
      <sz val="8"/>
      <color rgb="FFFFFFFF"/>
      <name val="Verdana"/>
      <family val="2"/>
    </font>
    <font>
      <b/>
      <sz val="8"/>
      <color theme="0"/>
      <name val="Verdana"/>
      <family val="2"/>
    </font>
    <font>
      <b/>
      <vertAlign val="superscript"/>
      <sz val="8"/>
      <color theme="1"/>
      <name val="Verdana"/>
      <family val="2"/>
    </font>
    <font>
      <sz val="8"/>
      <name val="Calibri"/>
      <family val="2"/>
      <scheme val="minor"/>
    </font>
    <font>
      <sz val="8"/>
      <color theme="1"/>
      <name val="Calibri"/>
      <family val="2"/>
      <scheme val="minor"/>
    </font>
    <font>
      <i/>
      <sz val="8"/>
      <color rgb="FFFF0000"/>
      <name val="Verdana"/>
      <family val="2"/>
    </font>
    <font>
      <vertAlign val="superscript"/>
      <sz val="8"/>
      <color theme="1"/>
      <name val="Verdana"/>
      <family val="2"/>
    </font>
    <font>
      <sz val="8"/>
      <color theme="0"/>
      <name val="Verdana"/>
      <family val="2"/>
    </font>
    <font>
      <vertAlign val="superscript"/>
      <sz val="8"/>
      <color rgb="FF000000"/>
      <name val="Verdana"/>
      <family val="2"/>
    </font>
    <font>
      <b/>
      <vertAlign val="superscript"/>
      <sz val="8"/>
      <color theme="0"/>
      <name val="Verdana"/>
      <family val="2"/>
    </font>
  </fonts>
  <fills count="39">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theme="4"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000000"/>
        <bgColor indexed="64"/>
      </patternFill>
    </fill>
    <fill>
      <patternFill patternType="solid">
        <fgColor rgb="FFEBF1DE"/>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right/>
      <top style="double">
        <color indexed="0"/>
      </top>
      <bottom/>
      <diagonal/>
    </border>
    <border>
      <left/>
      <right/>
      <top style="thin">
        <color indexed="0"/>
      </top>
      <bottom style="double">
        <color indexed="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auto="1"/>
      </top>
      <bottom style="thin">
        <color auto="1"/>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s>
  <cellStyleXfs count="147">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7" applyNumberFormat="0" applyAlignment="0" applyProtection="0"/>
    <xf numFmtId="4" fontId="6" fillId="0" borderId="0" applyProtection="0"/>
    <xf numFmtId="4" fontId="6" fillId="0" borderId="0" applyProtection="0"/>
    <xf numFmtId="4" fontId="6" fillId="0" borderId="0" applyProtection="0"/>
    <xf numFmtId="0" fontId="25" fillId="28" borderId="8" applyNumberFormat="0" applyAlignment="0" applyProtection="0"/>
    <xf numFmtId="166" fontId="6" fillId="0" borderId="0" applyProtection="0"/>
    <xf numFmtId="166" fontId="6" fillId="0" borderId="0" applyProtection="0"/>
    <xf numFmtId="166" fontId="6" fillId="0" borderId="0" applyProtection="0"/>
    <xf numFmtId="0" fontId="6" fillId="0" borderId="0" applyProtection="0"/>
    <xf numFmtId="0" fontId="6" fillId="0" borderId="0" applyProtection="0"/>
    <xf numFmtId="0" fontId="6" fillId="0" borderId="0" applyProtection="0"/>
    <xf numFmtId="14" fontId="2" fillId="0" borderId="0" applyFont="0" applyFill="0" applyBorder="0" applyAlignment="0" applyProtection="0"/>
    <xf numFmtId="14" fontId="2" fillId="0" borderId="0" applyFont="0" applyFill="0" applyBorder="0" applyAlignment="0" applyProtection="0"/>
    <xf numFmtId="1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177" fontId="21" fillId="0" borderId="0" applyFont="0" applyFill="0" applyBorder="0" applyAlignment="0" applyProtection="0"/>
    <xf numFmtId="167" fontId="2" fillId="0" borderId="0" applyFont="0" applyFill="0" applyBorder="0" applyAlignment="0" applyProtection="0"/>
    <xf numFmtId="177" fontId="21" fillId="0" borderId="0" applyFont="0" applyFill="0" applyBorder="0" applyAlignment="0" applyProtection="0"/>
    <xf numFmtId="177" fontId="21" fillId="0" borderId="0" applyFont="0" applyFill="0" applyBorder="0" applyAlignment="0" applyProtection="0"/>
    <xf numFmtId="2" fontId="6" fillId="0" borderId="0" applyProtection="0"/>
    <xf numFmtId="2" fontId="6" fillId="0" borderId="0" applyProtection="0"/>
    <xf numFmtId="2" fontId="6" fillId="0" borderId="0" applyProtection="0"/>
    <xf numFmtId="0" fontId="26" fillId="0" borderId="9" applyNumberFormat="0" applyFill="0" applyAlignment="0" applyProtection="0"/>
    <xf numFmtId="0" fontId="27" fillId="29" borderId="0" applyNumberFormat="0" applyBorder="0" applyAlignment="0" applyProtection="0"/>
    <xf numFmtId="0" fontId="7" fillId="0" borderId="0" applyProtection="0"/>
    <xf numFmtId="0" fontId="7" fillId="0" borderId="0" applyProtection="0"/>
    <xf numFmtId="0" fontId="7" fillId="0" borderId="0" applyProtection="0"/>
    <xf numFmtId="0" fontId="8" fillId="0" borderId="0" applyProtection="0"/>
    <xf numFmtId="0" fontId="8" fillId="0" borderId="0" applyProtection="0"/>
    <xf numFmtId="0" fontId="8" fillId="0" borderId="0" applyProtection="0"/>
    <xf numFmtId="0" fontId="28" fillId="30" borderId="7" applyNumberFormat="0" applyAlignment="0" applyProtection="0"/>
    <xf numFmtId="164" fontId="22" fillId="0" borderId="0" applyFont="0" applyFill="0" applyBorder="0" applyAlignment="0" applyProtection="0"/>
    <xf numFmtId="168" fontId="5" fillId="0" borderId="0" applyFont="0" applyFill="0" applyBorder="0" applyAlignment="0" applyProtection="0"/>
    <xf numFmtId="168"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8" fillId="0" borderId="0" applyNumberFormat="0" applyFont="0" applyFill="0" applyAlignment="0" applyProtection="0"/>
    <xf numFmtId="0" fontId="32" fillId="31" borderId="0" applyNumberFormat="0" applyBorder="0" applyAlignment="0" applyProtection="0"/>
    <xf numFmtId="0" fontId="6" fillId="0" borderId="0"/>
    <xf numFmtId="0" fontId="2" fillId="0" borderId="0"/>
    <xf numFmtId="0" fontId="2" fillId="0" borderId="0"/>
    <xf numFmtId="0" fontId="2" fillId="0" borderId="0"/>
    <xf numFmtId="0" fontId="6" fillId="0" borderId="0"/>
    <xf numFmtId="0" fontId="6" fillId="0" borderId="0"/>
    <xf numFmtId="0" fontId="9" fillId="0" borderId="0"/>
    <xf numFmtId="0" fontId="22" fillId="32" borderId="13" applyNumberFormat="0" applyFont="0" applyAlignment="0" applyProtection="0"/>
    <xf numFmtId="0" fontId="22" fillId="32" borderId="13" applyNumberFormat="0" applyFont="0" applyAlignment="0" applyProtection="0"/>
    <xf numFmtId="0" fontId="22" fillId="32" borderId="13" applyNumberFormat="0" applyFont="0" applyAlignment="0" applyProtection="0"/>
    <xf numFmtId="0" fontId="1" fillId="2" borderId="1" applyNumberFormat="0" applyFont="0" applyAlignment="0" applyProtection="0"/>
    <xf numFmtId="0" fontId="33" fillId="33" borderId="0" applyNumberFormat="0" applyBorder="0" applyAlignment="0" applyProtection="0"/>
    <xf numFmtId="10" fontId="6" fillId="0" borderId="0" applyProtection="0"/>
    <xf numFmtId="10" fontId="6" fillId="0" borderId="0" applyProtection="0"/>
    <xf numFmtId="10" fontId="6" fillId="0" borderId="0" applyProtection="0"/>
    <xf numFmtId="9" fontId="5"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4" fillId="0" borderId="0"/>
    <xf numFmtId="0" fontId="22" fillId="0" borderId="0"/>
    <xf numFmtId="0" fontId="22" fillId="0" borderId="0"/>
    <xf numFmtId="0" fontId="22" fillId="0" borderId="0"/>
    <xf numFmtId="0" fontId="1" fillId="0" borderId="0"/>
    <xf numFmtId="0" fontId="1" fillId="0" borderId="0"/>
    <xf numFmtId="0" fontId="10" fillId="0" borderId="0"/>
    <xf numFmtId="0" fontId="2" fillId="0" borderId="0"/>
    <xf numFmtId="0" fontId="2" fillId="0" borderId="0"/>
    <xf numFmtId="0" fontId="14" fillId="0" borderId="0"/>
    <xf numFmtId="0" fontId="2" fillId="0" borderId="0"/>
    <xf numFmtId="0" fontId="2" fillId="0" borderId="0"/>
    <xf numFmtId="0" fontId="20" fillId="0" borderId="0"/>
    <xf numFmtId="0" fontId="20" fillId="0" borderId="0"/>
    <xf numFmtId="0" fontId="22" fillId="0" borderId="0"/>
    <xf numFmtId="0" fontId="22" fillId="0" borderId="0"/>
    <xf numFmtId="0" fontId="1" fillId="0" borderId="0"/>
    <xf numFmtId="0" fontId="20" fillId="0" borderId="0"/>
    <xf numFmtId="0" fontId="20" fillId="0" borderId="0"/>
    <xf numFmtId="0" fontId="34" fillId="0" borderId="0" applyNumberFormat="0" applyFill="0" applyBorder="0" applyAlignment="0" applyProtection="0"/>
    <xf numFmtId="0" fontId="35" fillId="0" borderId="14" applyNumberFormat="0" applyFill="0" applyAlignment="0" applyProtection="0"/>
    <xf numFmtId="0" fontId="2" fillId="0" borderId="2" applyNumberFormat="0" applyFont="0" applyBorder="0" applyAlignment="0" applyProtection="0"/>
    <xf numFmtId="0" fontId="2" fillId="0" borderId="2" applyNumberFormat="0" applyFont="0" applyBorder="0" applyAlignment="0" applyProtection="0"/>
    <xf numFmtId="0" fontId="2" fillId="0" borderId="2" applyNumberFormat="0" applyFont="0" applyBorder="0" applyAlignment="0" applyProtection="0"/>
    <xf numFmtId="0" fontId="6" fillId="0" borderId="3" applyProtection="0"/>
    <xf numFmtId="0" fontId="6" fillId="0" borderId="3" applyProtection="0"/>
    <xf numFmtId="0" fontId="6" fillId="0" borderId="3" applyProtection="0"/>
    <xf numFmtId="0" fontId="36" fillId="27" borderId="15" applyNumberFormat="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240">
    <xf numFmtId="0" fontId="0" fillId="0" borderId="0" xfId="0"/>
    <xf numFmtId="0" fontId="39" fillId="0" borderId="0" xfId="0" applyFont="1"/>
    <xf numFmtId="165" fontId="39" fillId="0" borderId="0" xfId="0" applyNumberFormat="1" applyFont="1"/>
    <xf numFmtId="0" fontId="40" fillId="0" borderId="0" xfId="0" applyFont="1"/>
    <xf numFmtId="0" fontId="39" fillId="0" borderId="0" xfId="0" applyFont="1" applyAlignment="1">
      <alignment horizontal="right"/>
    </xf>
    <xf numFmtId="0" fontId="41" fillId="0" borderId="0" xfId="0" applyFont="1" applyAlignment="1">
      <alignment horizontal="right"/>
    </xf>
    <xf numFmtId="0" fontId="39" fillId="0" borderId="0" xfId="0" applyFont="1"/>
    <xf numFmtId="0" fontId="39" fillId="0" borderId="0" xfId="0" applyFont="1" applyBorder="1"/>
    <xf numFmtId="0" fontId="42" fillId="0" borderId="0" xfId="0" applyFont="1"/>
    <xf numFmtId="170" fontId="41" fillId="0" borderId="0" xfId="0" applyNumberFormat="1" applyFont="1"/>
    <xf numFmtId="0" fontId="43" fillId="34" borderId="0" xfId="0" applyFont="1" applyFill="1"/>
    <xf numFmtId="165" fontId="43" fillId="34" borderId="0" xfId="0" applyNumberFormat="1" applyFont="1" applyFill="1"/>
    <xf numFmtId="0" fontId="43" fillId="34" borderId="0" xfId="0" applyFont="1" applyFill="1" applyBorder="1"/>
    <xf numFmtId="0" fontId="44" fillId="34" borderId="0" xfId="0" applyFont="1" applyFill="1"/>
    <xf numFmtId="0" fontId="44" fillId="34" borderId="4" xfId="0" applyFont="1" applyFill="1" applyBorder="1"/>
    <xf numFmtId="0" fontId="43" fillId="0" borderId="0" xfId="0" applyFont="1" applyFill="1"/>
    <xf numFmtId="174" fontId="39" fillId="0" borderId="0" xfId="0" applyNumberFormat="1" applyFont="1"/>
    <xf numFmtId="0" fontId="17" fillId="34" borderId="0" xfId="0" applyFont="1" applyFill="1" applyBorder="1"/>
    <xf numFmtId="0" fontId="40" fillId="34" borderId="0" xfId="0" applyFont="1" applyFill="1"/>
    <xf numFmtId="0" fontId="39" fillId="34" borderId="4" xfId="0" applyFont="1" applyFill="1" applyBorder="1"/>
    <xf numFmtId="0" fontId="40" fillId="34" borderId="0" xfId="0" applyFont="1" applyFill="1" applyBorder="1"/>
    <xf numFmtId="171" fontId="40" fillId="34" borderId="0" xfId="59" applyNumberFormat="1" applyFont="1" applyFill="1" applyBorder="1"/>
    <xf numFmtId="0" fontId="39" fillId="34" borderId="0" xfId="0" applyFont="1" applyFill="1" applyBorder="1"/>
    <xf numFmtId="0" fontId="39" fillId="34" borderId="5" xfId="0" applyFont="1" applyFill="1" applyBorder="1"/>
    <xf numFmtId="165" fontId="39" fillId="34" borderId="5" xfId="0" applyNumberFormat="1" applyFont="1" applyFill="1" applyBorder="1"/>
    <xf numFmtId="0" fontId="40" fillId="34" borderId="4" xfId="0" applyFont="1" applyFill="1" applyBorder="1"/>
    <xf numFmtId="165" fontId="43" fillId="34" borderId="5" xfId="0" applyNumberFormat="1" applyFont="1" applyFill="1" applyBorder="1"/>
    <xf numFmtId="165" fontId="16" fillId="34" borderId="5" xfId="0" applyNumberFormat="1" applyFont="1" applyFill="1" applyBorder="1"/>
    <xf numFmtId="0" fontId="3" fillId="34" borderId="0" xfId="0" applyFont="1" applyFill="1"/>
    <xf numFmtId="165" fontId="16" fillId="34" borderId="0" xfId="0" applyNumberFormat="1" applyFont="1" applyFill="1" applyBorder="1"/>
    <xf numFmtId="165" fontId="40" fillId="34" borderId="0" xfId="0" applyNumberFormat="1" applyFont="1" applyFill="1" applyBorder="1"/>
    <xf numFmtId="165" fontId="39" fillId="34" borderId="0" xfId="59" applyNumberFormat="1" applyFont="1" applyFill="1" applyBorder="1"/>
    <xf numFmtId="165" fontId="40" fillId="34" borderId="4" xfId="59" applyNumberFormat="1" applyFont="1" applyFill="1" applyBorder="1"/>
    <xf numFmtId="0" fontId="40" fillId="34" borderId="0" xfId="0" applyFont="1" applyFill="1" applyBorder="1" applyAlignment="1">
      <alignment wrapText="1"/>
    </xf>
    <xf numFmtId="171" fontId="17" fillId="34" borderId="0" xfId="59" applyNumberFormat="1" applyFont="1" applyFill="1" applyBorder="1"/>
    <xf numFmtId="0" fontId="16" fillId="34" borderId="0" xfId="0" applyFont="1" applyFill="1"/>
    <xf numFmtId="173" fontId="41" fillId="0" borderId="0" xfId="0" applyNumberFormat="1" applyFont="1" applyAlignment="1">
      <alignment horizontal="right"/>
    </xf>
    <xf numFmtId="170" fontId="41" fillId="0" borderId="0" xfId="0" applyNumberFormat="1" applyFont="1" applyAlignment="1">
      <alignment horizontal="right"/>
    </xf>
    <xf numFmtId="0" fontId="16" fillId="34" borderId="0" xfId="0" applyFont="1" applyFill="1" applyBorder="1"/>
    <xf numFmtId="0" fontId="39" fillId="34" borderId="0" xfId="0" applyFont="1" applyFill="1" applyBorder="1" applyAlignment="1">
      <alignment wrapText="1"/>
    </xf>
    <xf numFmtId="0" fontId="0" fillId="34" borderId="0" xfId="0" applyFill="1" applyBorder="1" applyAlignment="1">
      <alignment wrapText="1"/>
    </xf>
    <xf numFmtId="0" fontId="17" fillId="34" borderId="0" xfId="0" applyFont="1" applyFill="1" applyAlignment="1"/>
    <xf numFmtId="165" fontId="39" fillId="34" borderId="0" xfId="0" applyNumberFormat="1" applyFont="1" applyFill="1" applyBorder="1" applyAlignment="1">
      <alignment wrapText="1"/>
    </xf>
    <xf numFmtId="165" fontId="39" fillId="34" borderId="0" xfId="0" applyNumberFormat="1" applyFont="1" applyFill="1" applyAlignment="1">
      <alignment wrapText="1"/>
    </xf>
    <xf numFmtId="0" fontId="3" fillId="34" borderId="0" xfId="0" applyFont="1" applyFill="1" applyBorder="1"/>
    <xf numFmtId="0" fontId="3" fillId="34" borderId="0" xfId="0" applyFont="1" applyFill="1" applyBorder="1" applyAlignment="1">
      <alignment wrapText="1"/>
    </xf>
    <xf numFmtId="0" fontId="17" fillId="34" borderId="0" xfId="0" applyFont="1" applyFill="1" applyBorder="1" applyAlignment="1"/>
    <xf numFmtId="0" fontId="17" fillId="34" borderId="0" xfId="0" applyFont="1" applyFill="1" applyBorder="1" applyAlignment="1">
      <alignment wrapText="1"/>
    </xf>
    <xf numFmtId="0" fontId="0" fillId="0" borderId="0" xfId="0"/>
    <xf numFmtId="0" fontId="44" fillId="34" borderId="0" xfId="0" applyFont="1" applyFill="1" applyBorder="1"/>
    <xf numFmtId="0" fontId="39" fillId="34" borderId="0" xfId="0" applyFont="1" applyFill="1" applyBorder="1" applyAlignment="1">
      <alignment wrapText="1"/>
    </xf>
    <xf numFmtId="0" fontId="3" fillId="34" borderId="0" xfId="128" applyFont="1" applyFill="1" applyBorder="1"/>
    <xf numFmtId="0" fontId="3" fillId="34" borderId="0" xfId="129" applyFont="1" applyFill="1"/>
    <xf numFmtId="0" fontId="39" fillId="34" borderId="0" xfId="0" applyFont="1" applyFill="1" applyBorder="1" applyAlignment="1">
      <alignment wrapText="1"/>
    </xf>
    <xf numFmtId="0" fontId="16" fillId="34" borderId="5" xfId="0" applyFont="1" applyFill="1" applyBorder="1"/>
    <xf numFmtId="0" fontId="39" fillId="34" borderId="0" xfId="0" applyFont="1" applyFill="1" applyBorder="1" applyAlignment="1">
      <alignment wrapText="1"/>
    </xf>
    <xf numFmtId="0" fontId="39" fillId="34" borderId="0" xfId="0" applyFont="1" applyFill="1" applyAlignment="1">
      <alignment wrapText="1"/>
    </xf>
    <xf numFmtId="0" fontId="39" fillId="34" borderId="0" xfId="0" applyFont="1" applyFill="1" applyBorder="1" applyAlignment="1">
      <alignment wrapText="1"/>
    </xf>
    <xf numFmtId="0" fontId="16" fillId="34" borderId="0" xfId="0" applyFont="1" applyFill="1" applyBorder="1" applyAlignment="1">
      <alignment wrapText="1"/>
    </xf>
    <xf numFmtId="0" fontId="3" fillId="34" borderId="0" xfId="0" applyFont="1" applyFill="1" applyAlignment="1">
      <alignment vertical="top"/>
    </xf>
    <xf numFmtId="0" fontId="39" fillId="34" borderId="0" xfId="0" applyFont="1" applyFill="1" applyBorder="1" applyAlignment="1">
      <alignment wrapText="1"/>
    </xf>
    <xf numFmtId="0" fontId="3" fillId="34" borderId="5" xfId="0" applyFont="1" applyFill="1" applyBorder="1" applyAlignment="1">
      <alignment wrapText="1"/>
    </xf>
    <xf numFmtId="0" fontId="41" fillId="34" borderId="5" xfId="0" applyFont="1" applyFill="1" applyBorder="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45" fillId="34" borderId="4" xfId="0" applyFont="1" applyFill="1" applyBorder="1"/>
    <xf numFmtId="0" fontId="17" fillId="34" borderId="4" xfId="0" applyFont="1" applyFill="1" applyBorder="1"/>
    <xf numFmtId="0" fontId="44" fillId="34" borderId="4" xfId="0" applyFont="1" applyFill="1" applyBorder="1" applyAlignment="1">
      <alignment horizontal="right"/>
    </xf>
    <xf numFmtId="0" fontId="43" fillId="34" borderId="0" xfId="0" applyFont="1" applyFill="1" applyAlignment="1">
      <alignment wrapText="1"/>
    </xf>
    <xf numFmtId="0" fontId="44" fillId="34" borderId="0" xfId="0" applyFont="1" applyFill="1" applyAlignment="1">
      <alignment wrapText="1"/>
    </xf>
    <xf numFmtId="0" fontId="43" fillId="34" borderId="0" xfId="0" applyFont="1" applyFill="1" applyAlignment="1"/>
    <xf numFmtId="0" fontId="44" fillId="34" borderId="4" xfId="0" applyFont="1" applyFill="1" applyBorder="1" applyAlignment="1"/>
    <xf numFmtId="0" fontId="17" fillId="34" borderId="0" xfId="0" applyFont="1" applyFill="1" applyAlignment="1">
      <alignment vertical="top"/>
    </xf>
    <xf numFmtId="0" fontId="16" fillId="34" borderId="0" xfId="0" applyFont="1" applyFill="1" applyAlignment="1">
      <alignment vertical="top"/>
    </xf>
    <xf numFmtId="0" fontId="39" fillId="34" borderId="0" xfId="0" applyFont="1" applyFill="1" applyBorder="1" applyAlignment="1">
      <alignment wrapText="1"/>
    </xf>
    <xf numFmtId="165" fontId="40" fillId="34" borderId="0" xfId="59" applyNumberFormat="1" applyFont="1" applyFill="1" applyBorder="1"/>
    <xf numFmtId="165" fontId="39" fillId="34" borderId="0" xfId="0" applyNumberFormat="1" applyFont="1" applyFill="1" applyBorder="1" applyAlignment="1">
      <alignment vertical="top"/>
    </xf>
    <xf numFmtId="0" fontId="17" fillId="34" borderId="0" xfId="129" applyFont="1" applyFill="1" applyAlignment="1">
      <alignment wrapText="1"/>
    </xf>
    <xf numFmtId="0" fontId="3" fillId="34" borderId="0" xfId="129" applyFont="1" applyFill="1" applyAlignment="1">
      <alignment wrapText="1"/>
    </xf>
    <xf numFmtId="172" fontId="41" fillId="0" borderId="0" xfId="0" applyNumberFormat="1" applyFont="1" applyAlignment="1">
      <alignment horizontal="right"/>
    </xf>
    <xf numFmtId="165" fontId="16" fillId="34" borderId="0" xfId="0" applyNumberFormat="1" applyFont="1" applyFill="1"/>
    <xf numFmtId="0" fontId="16" fillId="34" borderId="0" xfId="0" applyFont="1" applyFill="1" applyAlignment="1">
      <alignment vertical="top" wrapText="1"/>
    </xf>
    <xf numFmtId="0" fontId="16" fillId="34" borderId="0" xfId="129" applyFont="1" applyFill="1" applyAlignment="1">
      <alignment wrapText="1"/>
    </xf>
    <xf numFmtId="0" fontId="16" fillId="34" borderId="0" xfId="0" applyFont="1" applyFill="1" applyBorder="1" applyAlignment="1">
      <alignment wrapText="1"/>
    </xf>
    <xf numFmtId="165" fontId="44" fillId="34" borderId="4" xfId="0" applyNumberFormat="1" applyFont="1" applyFill="1" applyBorder="1"/>
    <xf numFmtId="0" fontId="42" fillId="34" borderId="0" xfId="0" applyFont="1" applyFill="1" applyBorder="1"/>
    <xf numFmtId="165" fontId="39" fillId="34" borderId="0" xfId="0" applyNumberFormat="1" applyFont="1" applyFill="1" applyBorder="1"/>
    <xf numFmtId="0" fontId="39" fillId="34" borderId="0" xfId="0" applyFont="1" applyFill="1" applyBorder="1" applyAlignment="1">
      <alignment wrapText="1"/>
    </xf>
    <xf numFmtId="0" fontId="16" fillId="34" borderId="0" xfId="0" applyFont="1" applyFill="1" applyBorder="1" applyAlignment="1">
      <alignment wrapText="1"/>
    </xf>
    <xf numFmtId="0" fontId="39" fillId="34" borderId="0" xfId="0" applyFont="1" applyFill="1" applyBorder="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171" fontId="39" fillId="34" borderId="0" xfId="59" applyNumberFormat="1" applyFont="1" applyFill="1" applyBorder="1"/>
    <xf numFmtId="0" fontId="16" fillId="34" borderId="0" xfId="129" applyFont="1" applyFill="1"/>
    <xf numFmtId="165" fontId="16" fillId="34" borderId="0" xfId="0" applyNumberFormat="1" applyFont="1" applyFill="1" applyBorder="1" applyAlignment="1">
      <alignment wrapText="1"/>
    </xf>
    <xf numFmtId="165" fontId="3" fillId="34" borderId="0" xfId="0" applyNumberFormat="1" applyFont="1" applyFill="1"/>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165" fontId="44" fillId="34" borderId="0" xfId="0" applyNumberFormat="1" applyFont="1" applyFill="1"/>
    <xf numFmtId="0" fontId="39" fillId="34" borderId="0" xfId="0" applyFont="1" applyFill="1" applyBorder="1" applyAlignment="1">
      <alignment wrapText="1"/>
    </xf>
    <xf numFmtId="0" fontId="39" fillId="34" borderId="0" xfId="0" applyFont="1" applyFill="1" applyAlignment="1">
      <alignment wrapText="1"/>
    </xf>
    <xf numFmtId="0" fontId="39" fillId="34" borderId="0" xfId="0" applyFont="1" applyFill="1"/>
    <xf numFmtId="0" fontId="42" fillId="34" borderId="0" xfId="0" applyFont="1" applyFill="1"/>
    <xf numFmtId="0" fontId="17" fillId="34" borderId="0" xfId="0" applyFont="1" applyFill="1"/>
    <xf numFmtId="0" fontId="3" fillId="34" borderId="0" xfId="0" applyFont="1" applyFill="1" applyAlignment="1">
      <alignment wrapText="1"/>
    </xf>
    <xf numFmtId="165" fontId="39" fillId="34" borderId="0" xfId="0" applyNumberFormat="1" applyFont="1" applyFill="1"/>
    <xf numFmtId="0" fontId="40" fillId="34" borderId="0" xfId="0" applyFont="1" applyFill="1" applyAlignment="1">
      <alignment wrapText="1"/>
    </xf>
    <xf numFmtId="165" fontId="42" fillId="34" borderId="0" xfId="0" applyNumberFormat="1" applyFont="1" applyFill="1"/>
    <xf numFmtId="0" fontId="39" fillId="34" borderId="0" xfId="0" applyFont="1" applyFill="1" applyBorder="1" applyAlignment="1">
      <alignment wrapText="1"/>
    </xf>
    <xf numFmtId="0" fontId="39" fillId="34" borderId="0" xfId="0" applyFont="1" applyFill="1" applyAlignment="1">
      <alignment wrapText="1"/>
    </xf>
    <xf numFmtId="0" fontId="40" fillId="34" borderId="0" xfId="0" applyFont="1" applyFill="1" applyBorder="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165" fontId="39" fillId="34" borderId="0" xfId="0" applyNumberFormat="1" applyFont="1" applyFill="1" applyBorder="1" applyAlignment="1"/>
    <xf numFmtId="0" fontId="39" fillId="34" borderId="0" xfId="0" applyFont="1" applyFill="1" applyBorder="1" applyAlignment="1">
      <alignment wrapText="1"/>
    </xf>
    <xf numFmtId="0" fontId="39" fillId="34" borderId="0" xfId="0" applyFont="1" applyFill="1" applyAlignment="1">
      <alignment wrapText="1"/>
    </xf>
    <xf numFmtId="0" fontId="13" fillId="34" borderId="0" xfId="0" applyFont="1" applyFill="1" applyBorder="1"/>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0" fontId="39" fillId="34" borderId="0" xfId="0" applyFont="1" applyFill="1" applyAlignment="1">
      <alignment wrapText="1"/>
    </xf>
    <xf numFmtId="0" fontId="16" fillId="34" borderId="0" xfId="0" applyFont="1" applyFill="1" applyAlignment="1">
      <alignment wrapText="1"/>
    </xf>
    <xf numFmtId="0" fontId="16" fillId="34" borderId="0" xfId="0" applyFont="1" applyFill="1" applyBorder="1" applyAlignment="1">
      <alignment wrapText="1"/>
    </xf>
    <xf numFmtId="0" fontId="50" fillId="34" borderId="0" xfId="0" applyFont="1" applyFill="1" applyAlignment="1">
      <alignment wrapText="1"/>
    </xf>
    <xf numFmtId="0" fontId="17" fillId="34" borderId="0" xfId="0" applyFont="1" applyFill="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41" fillId="34" borderId="0" xfId="0" applyFont="1" applyFill="1" applyBorder="1"/>
    <xf numFmtId="0" fontId="3" fillId="34" borderId="0" xfId="0" applyFont="1" applyFill="1" applyAlignment="1">
      <alignment vertical="top" wrapText="1"/>
    </xf>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0" fontId="0" fillId="0" borderId="0" xfId="0" applyAlignment="1">
      <alignment vertical="top"/>
    </xf>
    <xf numFmtId="0" fontId="50" fillId="34" borderId="0" xfId="0" applyFont="1" applyFill="1" applyBorder="1" applyAlignment="1">
      <alignment wrapText="1"/>
    </xf>
    <xf numFmtId="0" fontId="42" fillId="34" borderId="0" xfId="0" applyFont="1" applyFill="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Alignment="1">
      <alignment wrapText="1"/>
    </xf>
    <xf numFmtId="0" fontId="39" fillId="34" borderId="0" xfId="0" applyFont="1" applyFill="1" applyBorder="1" applyAlignment="1">
      <alignment wrapText="1"/>
    </xf>
    <xf numFmtId="0" fontId="16" fillId="34" borderId="0" xfId="0" applyFont="1" applyFill="1" applyBorder="1" applyAlignment="1">
      <alignment wrapText="1"/>
    </xf>
    <xf numFmtId="0" fontId="42" fillId="34" borderId="0" xfId="0" applyFont="1" applyFill="1" applyBorder="1" applyAlignment="1">
      <alignment wrapText="1"/>
    </xf>
    <xf numFmtId="0" fontId="39" fillId="34" borderId="0" xfId="0" applyFont="1" applyFill="1" applyBorder="1" applyAlignment="1">
      <alignment wrapText="1"/>
    </xf>
    <xf numFmtId="0" fontId="16" fillId="34" borderId="0" xfId="0" applyFont="1" applyFill="1" applyBorder="1" applyAlignment="1">
      <alignment wrapText="1"/>
    </xf>
    <xf numFmtId="0" fontId="39" fillId="34" borderId="0" xfId="0" applyFont="1" applyFill="1" applyBorder="1" applyAlignment="1">
      <alignment wrapText="1"/>
    </xf>
    <xf numFmtId="0" fontId="16" fillId="34" borderId="0" xfId="0" applyFont="1" applyFill="1" applyBorder="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0" fontId="39" fillId="34" borderId="0" xfId="0" applyFont="1" applyFill="1" applyBorder="1" applyAlignment="1">
      <alignment wrapText="1"/>
    </xf>
    <xf numFmtId="0" fontId="41" fillId="34" borderId="0" xfId="0" applyFont="1" applyFill="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0" fontId="39" fillId="34" borderId="0" xfId="0" applyFont="1" applyFill="1" applyBorder="1" applyAlignment="1">
      <alignment wrapText="1"/>
    </xf>
    <xf numFmtId="0" fontId="16" fillId="34" borderId="0" xfId="0" applyFont="1" applyFill="1" applyBorder="1" applyAlignment="1">
      <alignment wrapText="1"/>
    </xf>
    <xf numFmtId="0" fontId="16" fillId="34" borderId="0" xfId="0" applyFont="1" applyFill="1" applyBorder="1" applyAlignment="1">
      <alignment wrapText="1"/>
    </xf>
    <xf numFmtId="165" fontId="40" fillId="34" borderId="0" xfId="0" applyNumberFormat="1" applyFont="1" applyFill="1" applyBorder="1" applyAlignment="1">
      <alignment wrapText="1"/>
    </xf>
    <xf numFmtId="165" fontId="3" fillId="34" borderId="0" xfId="0" applyNumberFormat="1" applyFont="1" applyFill="1" applyBorder="1"/>
    <xf numFmtId="0" fontId="16" fillId="34" borderId="0" xfId="0" applyFont="1" applyFill="1" applyBorder="1" applyAlignment="1">
      <alignment wrapText="1"/>
    </xf>
    <xf numFmtId="0" fontId="16" fillId="34" borderId="0" xfId="0" applyFont="1" applyFill="1" applyAlignment="1">
      <alignment wrapText="1"/>
    </xf>
    <xf numFmtId="20" fontId="39" fillId="0" borderId="0" xfId="0" applyNumberFormat="1" applyFont="1"/>
    <xf numFmtId="0" fontId="16" fillId="34" borderId="0" xfId="0" applyFont="1" applyFill="1" applyBorder="1" applyAlignment="1">
      <alignment wrapText="1"/>
    </xf>
    <xf numFmtId="178" fontId="39" fillId="0" borderId="0" xfId="0" applyNumberFormat="1" applyFont="1"/>
    <xf numFmtId="0" fontId="46" fillId="35" borderId="0" xfId="0" applyFont="1" applyFill="1" applyAlignment="1">
      <alignment wrapText="1"/>
    </xf>
    <xf numFmtId="0" fontId="23" fillId="35" borderId="0" xfId="0" applyFont="1" applyFill="1" applyAlignment="1">
      <alignment wrapText="1"/>
    </xf>
    <xf numFmtId="0" fontId="39" fillId="36" borderId="0" xfId="0" applyFont="1" applyFill="1"/>
    <xf numFmtId="0" fontId="17" fillId="36" borderId="16" xfId="0" applyFont="1" applyFill="1" applyBorder="1" applyAlignment="1">
      <alignment horizontal="left" wrapText="1"/>
    </xf>
    <xf numFmtId="165" fontId="40" fillId="36" borderId="16" xfId="0" applyNumberFormat="1" applyFont="1" applyFill="1" applyBorder="1"/>
    <xf numFmtId="0" fontId="16" fillId="36" borderId="0" xfId="0" applyFont="1" applyFill="1" applyAlignment="1">
      <alignment horizontal="left" wrapText="1"/>
    </xf>
    <xf numFmtId="165" fontId="39" fillId="36" borderId="0" xfId="0" applyNumberFormat="1" applyFont="1" applyFill="1"/>
    <xf numFmtId="49" fontId="16" fillId="36" borderId="0" xfId="0" applyNumberFormat="1" applyFont="1" applyFill="1" applyAlignment="1">
      <alignment horizontal="left"/>
    </xf>
    <xf numFmtId="0" fontId="43" fillId="36" borderId="0" xfId="0" applyFont="1" applyFill="1" applyAlignment="1">
      <alignment vertical="center" wrapText="1"/>
    </xf>
    <xf numFmtId="165" fontId="43" fillId="36" borderId="0" xfId="0" applyNumberFormat="1" applyFont="1" applyFill="1" applyAlignment="1">
      <alignment horizontal="right" vertical="center"/>
    </xf>
    <xf numFmtId="0" fontId="43" fillId="36" borderId="0" xfId="0" applyFont="1" applyFill="1" applyAlignment="1">
      <alignment vertical="center"/>
    </xf>
    <xf numFmtId="0" fontId="43" fillId="36" borderId="5" xfId="0" applyFont="1" applyFill="1" applyBorder="1" applyAlignment="1">
      <alignment vertical="center" wrapText="1"/>
    </xf>
    <xf numFmtId="165" fontId="39" fillId="36" borderId="5" xfId="0" applyNumberFormat="1" applyFont="1" applyFill="1" applyBorder="1"/>
    <xf numFmtId="165" fontId="17" fillId="36" borderId="16" xfId="0" applyNumberFormat="1" applyFont="1" applyFill="1" applyBorder="1"/>
    <xf numFmtId="165" fontId="17" fillId="36" borderId="0" xfId="0" applyNumberFormat="1" applyFont="1" applyFill="1"/>
    <xf numFmtId="165" fontId="39" fillId="36" borderId="0" xfId="0" applyNumberFormat="1" applyFont="1" applyFill="1" applyAlignment="1">
      <alignment vertical="center"/>
    </xf>
    <xf numFmtId="0" fontId="52" fillId="35" borderId="0" xfId="0" applyFont="1" applyFill="1" applyAlignment="1">
      <alignment wrapText="1"/>
    </xf>
    <xf numFmtId="0" fontId="16" fillId="36" borderId="0" xfId="0" applyFont="1" applyFill="1"/>
    <xf numFmtId="165" fontId="16" fillId="36" borderId="0" xfId="0" applyNumberFormat="1" applyFont="1" applyFill="1"/>
    <xf numFmtId="0" fontId="16" fillId="36" borderId="0" xfId="0" applyFont="1" applyFill="1" applyAlignment="1">
      <alignment vertical="center" wrapText="1"/>
    </xf>
    <xf numFmtId="165" fontId="16" fillId="36" borderId="0" xfId="0" applyNumberFormat="1" applyFont="1" applyFill="1" applyAlignment="1">
      <alignment horizontal="right" vertical="center"/>
    </xf>
    <xf numFmtId="0" fontId="16" fillId="36" borderId="0" xfId="0" applyFont="1" applyFill="1" applyAlignment="1">
      <alignment vertical="center"/>
    </xf>
    <xf numFmtId="0" fontId="16" fillId="36" borderId="5" xfId="0" applyFont="1" applyFill="1" applyBorder="1" applyAlignment="1">
      <alignment vertical="center" wrapText="1"/>
    </xf>
    <xf numFmtId="165" fontId="16" fillId="36" borderId="5" xfId="0" applyNumberFormat="1" applyFont="1" applyFill="1" applyBorder="1"/>
    <xf numFmtId="0" fontId="46" fillId="35" borderId="0" xfId="0" applyFont="1" applyFill="1" applyAlignment="1">
      <alignment wrapText="1"/>
    </xf>
    <xf numFmtId="2" fontId="45" fillId="35" borderId="5" xfId="0" applyNumberFormat="1" applyFont="1" applyFill="1" applyBorder="1" applyAlignment="1">
      <alignment vertical="center" wrapText="1"/>
    </xf>
    <xf numFmtId="0" fontId="0" fillId="0" borderId="5" xfId="0" applyBorder="1" applyAlignment="1">
      <alignment wrapText="1"/>
    </xf>
    <xf numFmtId="0" fontId="45" fillId="35" borderId="5" xfId="0" applyFont="1" applyFill="1" applyBorder="1" applyAlignment="1">
      <alignment vertical="center" wrapText="1"/>
    </xf>
    <xf numFmtId="0" fontId="40" fillId="34" borderId="4" xfId="0" applyFont="1" applyFill="1" applyBorder="1" applyAlignment="1">
      <alignment wrapText="1"/>
    </xf>
    <xf numFmtId="0" fontId="0" fillId="34" borderId="4" xfId="0" applyFill="1" applyBorder="1" applyAlignment="1">
      <alignment wrapText="1"/>
    </xf>
    <xf numFmtId="0" fontId="13" fillId="0" borderId="17" xfId="0" applyFont="1" applyBorder="1" applyAlignment="1">
      <alignment wrapText="1"/>
    </xf>
    <xf numFmtId="0" fontId="0" fillId="0" borderId="17" xfId="0" applyBorder="1" applyAlignment="1">
      <alignment wrapText="1"/>
    </xf>
    <xf numFmtId="0" fontId="39" fillId="34" borderId="4" xfId="0" applyFont="1" applyFill="1" applyBorder="1" applyAlignment="1">
      <alignment wrapText="1"/>
    </xf>
    <xf numFmtId="0" fontId="0" fillId="0" borderId="4" xfId="0" applyBorder="1" applyAlignment="1">
      <alignment wrapText="1"/>
    </xf>
    <xf numFmtId="0" fontId="39" fillId="34" borderId="0" xfId="0" applyFont="1" applyFill="1" applyBorder="1" applyAlignment="1">
      <alignment wrapText="1"/>
    </xf>
    <xf numFmtId="0" fontId="39" fillId="34" borderId="0" xfId="0" applyFont="1" applyFill="1" applyAlignment="1">
      <alignment wrapText="1"/>
    </xf>
    <xf numFmtId="0" fontId="46" fillId="35" borderId="0" xfId="0" applyFont="1" applyFill="1" applyAlignment="1">
      <alignment wrapText="1"/>
    </xf>
    <xf numFmtId="0" fontId="0" fillId="0" borderId="0" xfId="0" applyAlignment="1">
      <alignment wrapText="1"/>
    </xf>
    <xf numFmtId="49" fontId="39" fillId="34" borderId="0" xfId="0" applyNumberFormat="1" applyFont="1" applyFill="1" applyBorder="1" applyAlignment="1">
      <alignment wrapText="1"/>
    </xf>
    <xf numFmtId="49" fontId="39" fillId="34" borderId="0" xfId="0" applyNumberFormat="1" applyFont="1" applyFill="1" applyAlignment="1">
      <alignment wrapText="1"/>
    </xf>
    <xf numFmtId="0" fontId="39" fillId="34" borderId="6" xfId="0" applyFont="1" applyFill="1" applyBorder="1" applyAlignment="1">
      <alignment wrapText="1"/>
    </xf>
    <xf numFmtId="0" fontId="0" fillId="0" borderId="6" xfId="0" applyBorder="1" applyAlignment="1">
      <alignment wrapText="1"/>
    </xf>
    <xf numFmtId="0" fontId="49" fillId="0" borderId="5" xfId="0" applyFont="1" applyBorder="1" applyAlignment="1">
      <alignment wrapText="1"/>
    </xf>
    <xf numFmtId="0" fontId="49" fillId="0" borderId="0" xfId="0" applyFont="1" applyAlignment="1">
      <alignment wrapText="1"/>
    </xf>
    <xf numFmtId="0" fontId="16" fillId="34" borderId="0" xfId="0" applyFont="1" applyFill="1" applyBorder="1" applyAlignment="1">
      <alignment wrapText="1"/>
    </xf>
    <xf numFmtId="0" fontId="16" fillId="34" borderId="0" xfId="0" applyFont="1" applyFill="1" applyAlignment="1">
      <alignment wrapText="1"/>
    </xf>
    <xf numFmtId="0" fontId="48" fillId="0" borderId="0" xfId="0" applyFont="1" applyAlignment="1">
      <alignment wrapText="1"/>
    </xf>
    <xf numFmtId="0" fontId="49" fillId="0" borderId="4" xfId="0" applyFont="1" applyBorder="1" applyAlignment="1">
      <alignment wrapText="1"/>
    </xf>
    <xf numFmtId="0" fontId="39" fillId="0" borderId="4" xfId="0" applyFont="1" applyBorder="1" applyAlignment="1">
      <alignment wrapText="1"/>
    </xf>
    <xf numFmtId="0" fontId="39" fillId="0" borderId="5" xfId="0" applyFont="1" applyBorder="1" applyAlignment="1">
      <alignment wrapText="1"/>
    </xf>
    <xf numFmtId="0" fontId="39" fillId="0" borderId="0" xfId="0" applyFont="1" applyAlignment="1">
      <alignment wrapText="1"/>
    </xf>
    <xf numFmtId="0" fontId="40" fillId="34" borderId="16" xfId="0" applyFont="1" applyFill="1" applyBorder="1" applyAlignment="1">
      <alignment wrapText="1"/>
    </xf>
    <xf numFmtId="0" fontId="39" fillId="34" borderId="16" xfId="0" applyFont="1" applyFill="1" applyBorder="1" applyAlignment="1">
      <alignment wrapText="1"/>
    </xf>
    <xf numFmtId="0" fontId="0" fillId="0" borderId="16" xfId="0" applyBorder="1" applyAlignment="1">
      <alignment wrapText="1"/>
    </xf>
    <xf numFmtId="0" fontId="39" fillId="34" borderId="0" xfId="0" applyFont="1" applyFill="1" applyBorder="1" applyAlignment="1">
      <alignment horizontal="left" vertical="top" wrapText="1"/>
    </xf>
    <xf numFmtId="0" fontId="0" fillId="34" borderId="0" xfId="0" applyFont="1" applyFill="1" applyAlignment="1">
      <alignment horizontal="left" vertical="top" wrapText="1"/>
    </xf>
    <xf numFmtId="0" fontId="39" fillId="0" borderId="16" xfId="0" applyFont="1" applyBorder="1" applyAlignment="1">
      <alignment wrapText="1"/>
    </xf>
    <xf numFmtId="0" fontId="45" fillId="37" borderId="0" xfId="0" applyFont="1" applyFill="1" applyAlignment="1">
      <alignment vertical="center" wrapText="1"/>
    </xf>
    <xf numFmtId="0" fontId="0" fillId="0" borderId="0" xfId="0" applyAlignment="1">
      <alignment vertical="center" wrapText="1"/>
    </xf>
    <xf numFmtId="0" fontId="43" fillId="38" borderId="0" xfId="0" applyFont="1" applyFill="1" applyAlignment="1">
      <alignment vertical="center"/>
    </xf>
    <xf numFmtId="0" fontId="43" fillId="38" borderId="0" xfId="0" applyFont="1" applyFill="1" applyAlignment="1">
      <alignment horizontal="right" vertical="center"/>
    </xf>
    <xf numFmtId="0" fontId="44" fillId="38" borderId="18" xfId="0" applyFont="1" applyFill="1" applyBorder="1" applyAlignment="1">
      <alignment vertical="center" wrapText="1"/>
    </xf>
    <xf numFmtId="165" fontId="44" fillId="38" borderId="18" xfId="0" applyNumberFormat="1" applyFont="1" applyFill="1" applyBorder="1" applyAlignment="1">
      <alignment horizontal="right" vertical="center"/>
    </xf>
    <xf numFmtId="0" fontId="43" fillId="38" borderId="0" xfId="0" applyFont="1" applyFill="1" applyAlignment="1">
      <alignment vertical="center" wrapText="1"/>
    </xf>
    <xf numFmtId="165" fontId="43" fillId="38" borderId="0" xfId="0" applyNumberFormat="1" applyFont="1" applyFill="1" applyAlignment="1">
      <alignment vertical="center"/>
    </xf>
    <xf numFmtId="165" fontId="44" fillId="38" borderId="0" xfId="0" applyNumberFormat="1" applyFont="1" applyFill="1" applyAlignment="1">
      <alignment vertical="center"/>
    </xf>
    <xf numFmtId="165" fontId="43" fillId="38" borderId="0" xfId="0" applyNumberFormat="1" applyFont="1" applyFill="1" applyAlignment="1">
      <alignment horizontal="right" vertical="center"/>
    </xf>
    <xf numFmtId="49" fontId="43" fillId="38" borderId="0" xfId="0" applyNumberFormat="1" applyFont="1" applyFill="1" applyAlignment="1">
      <alignment horizontal="left" vertical="center" indent="1"/>
    </xf>
    <xf numFmtId="165" fontId="39" fillId="38" borderId="0" xfId="0" applyNumberFormat="1" applyFont="1" applyFill="1" applyAlignment="1">
      <alignment vertical="center"/>
    </xf>
    <xf numFmtId="165" fontId="43" fillId="36" borderId="0" xfId="0" applyNumberFormat="1" applyFont="1" applyFill="1" applyAlignment="1">
      <alignment vertical="center"/>
    </xf>
    <xf numFmtId="0" fontId="43" fillId="38" borderId="19" xfId="0" applyFont="1" applyFill="1" applyBorder="1" applyAlignment="1">
      <alignment vertical="center" wrapText="1"/>
    </xf>
    <xf numFmtId="165" fontId="43" fillId="36" borderId="19" xfId="0" applyNumberFormat="1" applyFont="1" applyFill="1" applyBorder="1" applyAlignment="1">
      <alignment horizontal="right" vertical="center"/>
    </xf>
    <xf numFmtId="165" fontId="16" fillId="34" borderId="0" xfId="0" applyNumberFormat="1" applyFont="1" applyFill="1" applyAlignment="1">
      <alignment vertical="top" wrapText="1"/>
    </xf>
  </cellXfs>
  <cellStyles count="1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MMA" xfId="26" xr:uid="{00000000-0005-0000-0000-000019000000}"/>
    <cellStyle name="COMMA 2" xfId="27" xr:uid="{00000000-0005-0000-0000-00001A000000}"/>
    <cellStyle name="COMMA 2 2" xfId="28" xr:uid="{00000000-0005-0000-0000-00001B000000}"/>
    <cellStyle name="Controlecel" xfId="29" builtinId="23" customBuiltin="1"/>
    <cellStyle name="CURRENCY" xfId="30" xr:uid="{00000000-0005-0000-0000-00001D000000}"/>
    <cellStyle name="CURRENCY 2" xfId="31" xr:uid="{00000000-0005-0000-0000-00001E000000}"/>
    <cellStyle name="CURRENCY 2 2" xfId="32" xr:uid="{00000000-0005-0000-0000-00001F000000}"/>
    <cellStyle name="DATE" xfId="33" xr:uid="{00000000-0005-0000-0000-000020000000}"/>
    <cellStyle name="DATE 2" xfId="34" xr:uid="{00000000-0005-0000-0000-000021000000}"/>
    <cellStyle name="DATE 2 2" xfId="35" xr:uid="{00000000-0005-0000-0000-000022000000}"/>
    <cellStyle name="Datum" xfId="36" xr:uid="{00000000-0005-0000-0000-000023000000}"/>
    <cellStyle name="Datum 2" xfId="37" xr:uid="{00000000-0005-0000-0000-000024000000}"/>
    <cellStyle name="Datum 2 2" xfId="38" xr:uid="{00000000-0005-0000-0000-000025000000}"/>
    <cellStyle name="Euro" xfId="39" xr:uid="{00000000-0005-0000-0000-000026000000}"/>
    <cellStyle name="Euro 2" xfId="40" xr:uid="{00000000-0005-0000-0000-000027000000}"/>
    <cellStyle name="Euro 2 2" xfId="41" xr:uid="{00000000-0005-0000-0000-000028000000}"/>
    <cellStyle name="Euro 2_Nom en onv Zvw" xfId="42" xr:uid="{00000000-0005-0000-0000-000029000000}"/>
    <cellStyle name="Euro 3" xfId="43" xr:uid="{00000000-0005-0000-0000-00002A000000}"/>
    <cellStyle name="Euro 4" xfId="44" xr:uid="{00000000-0005-0000-0000-00002B000000}"/>
    <cellStyle name="Euro 5" xfId="45" xr:uid="{00000000-0005-0000-0000-00002C000000}"/>
    <cellStyle name="Euro_Nom en onv Zvw" xfId="46" xr:uid="{00000000-0005-0000-0000-00002D000000}"/>
    <cellStyle name="FIXED" xfId="47" xr:uid="{00000000-0005-0000-0000-00002E000000}"/>
    <cellStyle name="FIXED 2" xfId="48" xr:uid="{00000000-0005-0000-0000-00002F000000}"/>
    <cellStyle name="FIXED 2 2" xfId="49" xr:uid="{00000000-0005-0000-0000-000030000000}"/>
    <cellStyle name="Gekoppelde cel" xfId="50" builtinId="24" customBuiltin="1"/>
    <cellStyle name="Goed" xfId="51" builtinId="26" customBuiltin="1"/>
    <cellStyle name="HEADING1" xfId="52" xr:uid="{00000000-0005-0000-0000-000033000000}"/>
    <cellStyle name="HEADING1 2" xfId="53" xr:uid="{00000000-0005-0000-0000-000034000000}"/>
    <cellStyle name="HEADING1 2 2" xfId="54" xr:uid="{00000000-0005-0000-0000-000035000000}"/>
    <cellStyle name="HEADING2" xfId="55" xr:uid="{00000000-0005-0000-0000-000036000000}"/>
    <cellStyle name="HEADING2 2" xfId="56" xr:uid="{00000000-0005-0000-0000-000037000000}"/>
    <cellStyle name="HEADING2 2 2" xfId="57" xr:uid="{00000000-0005-0000-0000-000038000000}"/>
    <cellStyle name="Invoer" xfId="58" builtinId="20" customBuiltin="1"/>
    <cellStyle name="Komma" xfId="59" builtinId="3"/>
    <cellStyle name="Komma 2" xfId="60" xr:uid="{00000000-0005-0000-0000-00003B000000}"/>
    <cellStyle name="Komma 2 2" xfId="61" xr:uid="{00000000-0005-0000-0000-00003C000000}"/>
    <cellStyle name="Komma 3" xfId="62" xr:uid="{00000000-0005-0000-0000-00003D000000}"/>
    <cellStyle name="Komma 3 2" xfId="63" xr:uid="{00000000-0005-0000-0000-00003E000000}"/>
    <cellStyle name="Komma 4" xfId="64" xr:uid="{00000000-0005-0000-0000-00003F000000}"/>
    <cellStyle name="Komma 4 2" xfId="65" xr:uid="{00000000-0005-0000-0000-000040000000}"/>
    <cellStyle name="Komma 5" xfId="66" xr:uid="{00000000-0005-0000-0000-000041000000}"/>
    <cellStyle name="Komma0" xfId="67" xr:uid="{00000000-0005-0000-0000-000042000000}"/>
    <cellStyle name="Komma0 2" xfId="68" xr:uid="{00000000-0005-0000-0000-000043000000}"/>
    <cellStyle name="Komma0 2 2" xfId="69" xr:uid="{00000000-0005-0000-0000-000044000000}"/>
    <cellStyle name="Kop 1" xfId="70" builtinId="16" customBuiltin="1"/>
    <cellStyle name="Kop 2" xfId="71" builtinId="17" customBuiltin="1"/>
    <cellStyle name="Kop 3" xfId="72" builtinId="18" customBuiltin="1"/>
    <cellStyle name="Kop 4" xfId="73" builtinId="19" customBuiltin="1"/>
    <cellStyle name="Koptekst 1" xfId="74" xr:uid="{00000000-0005-0000-0000-000049000000}"/>
    <cellStyle name="Koptekst 1 2" xfId="75" xr:uid="{00000000-0005-0000-0000-00004A000000}"/>
    <cellStyle name="Koptekst 1 2 2" xfId="76" xr:uid="{00000000-0005-0000-0000-00004B000000}"/>
    <cellStyle name="Koptekst 2" xfId="77" xr:uid="{00000000-0005-0000-0000-00004C000000}"/>
    <cellStyle name="Koptekst 2 2" xfId="78" xr:uid="{00000000-0005-0000-0000-00004D000000}"/>
    <cellStyle name="Koptekst 2 2 2" xfId="79" xr:uid="{00000000-0005-0000-0000-00004E000000}"/>
    <cellStyle name="Neutraal" xfId="80" builtinId="28" customBuiltin="1"/>
    <cellStyle name="NORMAL" xfId="81" xr:uid="{00000000-0005-0000-0000-000050000000}"/>
    <cellStyle name="Normal 13" xfId="82" xr:uid="{00000000-0005-0000-0000-000051000000}"/>
    <cellStyle name="Normal 2" xfId="83" xr:uid="{00000000-0005-0000-0000-000052000000}"/>
    <cellStyle name="Normal 2 2" xfId="84" xr:uid="{00000000-0005-0000-0000-000053000000}"/>
    <cellStyle name="NORMAL 3" xfId="85" xr:uid="{00000000-0005-0000-0000-000054000000}"/>
    <cellStyle name="NORMAL 3 2" xfId="86" xr:uid="{00000000-0005-0000-0000-000055000000}"/>
    <cellStyle name="Normal_Sheet1_1" xfId="87" xr:uid="{00000000-0005-0000-0000-000056000000}"/>
    <cellStyle name="Notitie" xfId="88" builtinId="10" customBuiltin="1"/>
    <cellStyle name="Notitie 2" xfId="89" xr:uid="{00000000-0005-0000-0000-000058000000}"/>
    <cellStyle name="Notitie 2 2" xfId="90" xr:uid="{00000000-0005-0000-0000-000059000000}"/>
    <cellStyle name="Notitie 2_Nom en onv Zvw" xfId="91" xr:uid="{00000000-0005-0000-0000-00005A000000}"/>
    <cellStyle name="Ongeldig" xfId="92" builtinId="27" customBuiltin="1"/>
    <cellStyle name="PERCENT" xfId="93" xr:uid="{00000000-0005-0000-0000-00005C000000}"/>
    <cellStyle name="PERCENT 2" xfId="94" xr:uid="{00000000-0005-0000-0000-00005D000000}"/>
    <cellStyle name="PERCENT 2 2" xfId="95" xr:uid="{00000000-0005-0000-0000-00005E000000}"/>
    <cellStyle name="Procent 2" xfId="96" xr:uid="{00000000-0005-0000-0000-00005F000000}"/>
    <cellStyle name="Procent 2 2" xfId="97" xr:uid="{00000000-0005-0000-0000-000060000000}"/>
    <cellStyle name="Procent 3" xfId="98" xr:uid="{00000000-0005-0000-0000-000061000000}"/>
    <cellStyle name="Standaard" xfId="0" builtinId="0"/>
    <cellStyle name="Standaard 2" xfId="99" xr:uid="{00000000-0005-0000-0000-000063000000}"/>
    <cellStyle name="Standaard 2 2" xfId="100" xr:uid="{00000000-0005-0000-0000-000064000000}"/>
    <cellStyle name="Standaard 2 2 2" xfId="101" xr:uid="{00000000-0005-0000-0000-000065000000}"/>
    <cellStyle name="Standaard 2 3" xfId="102" xr:uid="{00000000-0005-0000-0000-000066000000}"/>
    <cellStyle name="Standaard 2 4" xfId="103" xr:uid="{00000000-0005-0000-0000-000067000000}"/>
    <cellStyle name="Standaard 2 4 2" xfId="104" xr:uid="{00000000-0005-0000-0000-000068000000}"/>
    <cellStyle name="Standaard 2 4_Nom en onv Zvw" xfId="105" xr:uid="{00000000-0005-0000-0000-000069000000}"/>
    <cellStyle name="Standaard 2 5" xfId="106" xr:uid="{00000000-0005-0000-0000-00006A000000}"/>
    <cellStyle name="Standaard 2 6" xfId="107" xr:uid="{00000000-0005-0000-0000-00006B000000}"/>
    <cellStyle name="Standaard 2 6 2" xfId="108" xr:uid="{00000000-0005-0000-0000-00006C000000}"/>
    <cellStyle name="Standaard 2 6_Nom en onv Zvw" xfId="109" xr:uid="{00000000-0005-0000-0000-00006D000000}"/>
    <cellStyle name="Standaard 2 7" xfId="110" xr:uid="{00000000-0005-0000-0000-00006E000000}"/>
    <cellStyle name="Standaard 3" xfId="111" xr:uid="{00000000-0005-0000-0000-00006F000000}"/>
    <cellStyle name="Standaard 4" xfId="112" xr:uid="{00000000-0005-0000-0000-000070000000}"/>
    <cellStyle name="Standaard 4 2" xfId="113" xr:uid="{00000000-0005-0000-0000-000071000000}"/>
    <cellStyle name="Standaard 4 2 2" xfId="114" xr:uid="{00000000-0005-0000-0000-000072000000}"/>
    <cellStyle name="Standaard 4 2_Nom en onv Zvw" xfId="115" xr:uid="{00000000-0005-0000-0000-000073000000}"/>
    <cellStyle name="Standaard 4_Nom en onv Zvw" xfId="116" xr:uid="{00000000-0005-0000-0000-000074000000}"/>
    <cellStyle name="Standaard 5" xfId="117" xr:uid="{00000000-0005-0000-0000-000075000000}"/>
    <cellStyle name="Standaard 5 2" xfId="118" xr:uid="{00000000-0005-0000-0000-000076000000}"/>
    <cellStyle name="Standaard 5_Nom en onv Zvw" xfId="119" xr:uid="{00000000-0005-0000-0000-000077000000}"/>
    <cellStyle name="Standaard 6" xfId="120" xr:uid="{00000000-0005-0000-0000-000078000000}"/>
    <cellStyle name="Standaard 6 2" xfId="121" xr:uid="{00000000-0005-0000-0000-000079000000}"/>
    <cellStyle name="Standaard 6_Nom en onv Zvw" xfId="122" xr:uid="{00000000-0005-0000-0000-00007A000000}"/>
    <cellStyle name="Standaard 7" xfId="123" xr:uid="{00000000-0005-0000-0000-00007B000000}"/>
    <cellStyle name="Standaard 7 2" xfId="124" xr:uid="{00000000-0005-0000-0000-00007C000000}"/>
    <cellStyle name="Standaard 8" xfId="125" xr:uid="{00000000-0005-0000-0000-00007D000000}"/>
    <cellStyle name="Standaard 8 2" xfId="126" xr:uid="{00000000-0005-0000-0000-00007E000000}"/>
    <cellStyle name="Standaard 8_Nom en onv Zvw" xfId="127" xr:uid="{00000000-0005-0000-0000-00007F000000}"/>
    <cellStyle name="Standaard 9" xfId="128" xr:uid="{00000000-0005-0000-0000-000080000000}"/>
    <cellStyle name="Standaard_Nom en onv Zvw" xfId="129" xr:uid="{00000000-0005-0000-0000-000082000000}"/>
    <cellStyle name="Titel" xfId="130" builtinId="15" customBuiltin="1"/>
    <cellStyle name="Totaal" xfId="131" builtinId="25" customBuiltin="1"/>
    <cellStyle name="Totaal 2" xfId="132" xr:uid="{00000000-0005-0000-0000-000085000000}"/>
    <cellStyle name="Totaal 2 2" xfId="133" xr:uid="{00000000-0005-0000-0000-000086000000}"/>
    <cellStyle name="Totaal 3" xfId="134" xr:uid="{00000000-0005-0000-0000-000087000000}"/>
    <cellStyle name="TOTAL" xfId="135" xr:uid="{00000000-0005-0000-0000-000088000000}"/>
    <cellStyle name="TOTAL 2" xfId="136" xr:uid="{00000000-0005-0000-0000-000089000000}"/>
    <cellStyle name="TOTAL 2 2" xfId="137" xr:uid="{00000000-0005-0000-0000-00008A000000}"/>
    <cellStyle name="Uitvoer" xfId="138" builtinId="21" customBuiltin="1"/>
    <cellStyle name="Valuta0" xfId="139" xr:uid="{00000000-0005-0000-0000-00008C000000}"/>
    <cellStyle name="Valuta0 2" xfId="140" xr:uid="{00000000-0005-0000-0000-00008D000000}"/>
    <cellStyle name="Valuta0 2 2" xfId="141" xr:uid="{00000000-0005-0000-0000-00008E000000}"/>
    <cellStyle name="Vast" xfId="142" xr:uid="{00000000-0005-0000-0000-00008F000000}"/>
    <cellStyle name="Vast 2" xfId="143" xr:uid="{00000000-0005-0000-0000-000090000000}"/>
    <cellStyle name="Vast 2 2" xfId="144" xr:uid="{00000000-0005-0000-0000-000091000000}"/>
    <cellStyle name="Verklarende tekst" xfId="145" builtinId="53" customBuiltin="1"/>
    <cellStyle name="Waarschuwingstekst" xfId="14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01\algemeen.meva$\Concept\AEB\Ramingsfunctie\Loon-prijsbijsteling\LPZ%2052,%2003-09,%20MEV%202009%20definiti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Z nieuw"/>
      <sheetName val="BKZ"/>
      <sheetName val="AP standen"/>
      <sheetName val="AP mutaties"/>
      <sheetName val="mutaties"/>
      <sheetName val="model"/>
      <sheetName val="grondslagen FRITZ"/>
      <sheetName val="kapitaallasten"/>
      <sheetName val="grondslagen LPZ"/>
      <sheetName val="voorcalculatie"/>
      <sheetName val="actuele %"/>
      <sheetName val="prijs part consumptie"/>
      <sheetName val="huisartsen"/>
      <sheetName val="vb en specialisten"/>
      <sheetName val="OVA mlt"/>
      <sheetName val="OVA 2008"/>
      <sheetName val="OVA 2007"/>
      <sheetName val="OVA 2006"/>
      <sheetName val="OVA-deal 2005"/>
      <sheetName val="OVA 2005"/>
      <sheetName val="OVA 2004"/>
      <sheetName val="OVA 2003"/>
      <sheetName val="OVA 2002"/>
      <sheetName val="OVA 2001"/>
      <sheetName val="OVA-afspraken"/>
      <sheetName val="macrobriefje"/>
      <sheetName val="historie"/>
      <sheetName val="opmerkingen"/>
    </sheetNames>
    <sheetDataSet>
      <sheetData sheetId="0" refreshError="1"/>
      <sheetData sheetId="1" refreshError="1"/>
      <sheetData sheetId="2" refreshError="1"/>
      <sheetData sheetId="3" refreshError="1"/>
      <sheetData sheetId="4" refreshError="1"/>
      <sheetData sheetId="5" refreshError="1">
        <row r="3">
          <cell r="D3">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3">
          <cell r="B13" t="str">
            <v>Personeel instellingen (OVA)</v>
          </cell>
        </row>
        <row r="14">
          <cell r="B14" t="str">
            <v>Personeel vrije beroepers (OVA)</v>
          </cell>
        </row>
        <row r="15">
          <cell r="B15" t="str">
            <v>Personeel huisartsen (OVA)</v>
          </cell>
        </row>
        <row r="16">
          <cell r="B16" t="str">
            <v>Inkomen huisartsen (CBS)</v>
          </cell>
        </row>
        <row r="17">
          <cell r="B17" t="str">
            <v>Materieel huisartsen (CPB)</v>
          </cell>
        </row>
        <row r="18">
          <cell r="B18" t="str">
            <v>Inkomen en kosten specialisten</v>
          </cell>
        </row>
        <row r="19">
          <cell r="B19" t="str">
            <v>Inkomen vrije beroepers (CBS)</v>
          </cell>
        </row>
        <row r="20">
          <cell r="B20" t="str">
            <v>Materieel instellingen (CPB)</v>
          </cell>
        </row>
        <row r="21">
          <cell r="B21" t="str">
            <v>Materieel vrije beroepers (CPB)</v>
          </cell>
        </row>
        <row r="22">
          <cell r="B22" t="str">
            <v>Leeg</v>
          </cell>
        </row>
        <row r="23">
          <cell r="B23" t="str">
            <v>Kapitaallasten</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J40"/>
  <sheetViews>
    <sheetView zoomScaleNormal="100" workbookViewId="0">
      <selection activeCell="K4" sqref="K4"/>
    </sheetView>
  </sheetViews>
  <sheetFormatPr defaultColWidth="9.1796875" defaultRowHeight="14.25" customHeight="1" x14ac:dyDescent="0.2"/>
  <cols>
    <col min="1" max="1" width="37.54296875" style="6" bestFit="1" customWidth="1"/>
    <col min="2" max="3" width="10.1796875" style="6" customWidth="1"/>
    <col min="4" max="4" width="8.1796875" style="6" bestFit="1" customWidth="1"/>
    <col min="5" max="8" width="8.54296875" style="6" customWidth="1"/>
    <col min="9" max="9" width="7.81640625" style="6" bestFit="1" customWidth="1"/>
    <col min="10" max="10" width="8.81640625" style="6" bestFit="1" customWidth="1"/>
    <col min="11" max="16384" width="9.1796875" style="6"/>
  </cols>
  <sheetData>
    <row r="1" spans="1:10" ht="32.25" customHeight="1" x14ac:dyDescent="0.35">
      <c r="A1" s="192" t="s">
        <v>71</v>
      </c>
      <c r="B1" s="192"/>
      <c r="C1" s="192"/>
      <c r="D1" s="192"/>
      <c r="E1" s="192"/>
      <c r="F1" s="192"/>
      <c r="G1" s="192"/>
      <c r="H1" s="192"/>
      <c r="I1" s="192"/>
      <c r="J1" s="193"/>
    </row>
    <row r="2" spans="1:10" ht="10" x14ac:dyDescent="0.2">
      <c r="A2" s="65"/>
      <c r="B2" s="66">
        <v>2019</v>
      </c>
      <c r="C2" s="66">
        <v>2020</v>
      </c>
      <c r="D2" s="67">
        <v>2021</v>
      </c>
      <c r="E2" s="66">
        <v>2022</v>
      </c>
      <c r="F2" s="67">
        <v>2023</v>
      </c>
      <c r="G2" s="66">
        <v>2024</v>
      </c>
      <c r="H2" s="67">
        <v>2025</v>
      </c>
      <c r="I2" s="66">
        <v>2026</v>
      </c>
      <c r="J2" s="66">
        <v>2027</v>
      </c>
    </row>
    <row r="3" spans="1:10" ht="15" customHeight="1" x14ac:dyDescent="0.2">
      <c r="A3" s="49" t="s">
        <v>1</v>
      </c>
      <c r="B3" s="100">
        <v>6017.8909999999996</v>
      </c>
      <c r="C3" s="100">
        <v>6321.6719999999996</v>
      </c>
      <c r="D3" s="100">
        <v>6752.2789999999995</v>
      </c>
      <c r="E3" s="100">
        <v>6947.26</v>
      </c>
      <c r="F3" s="100">
        <v>7168.7840000000006</v>
      </c>
      <c r="G3" s="100">
        <v>7238.62</v>
      </c>
      <c r="H3" s="100">
        <v>7383.1330000000007</v>
      </c>
      <c r="I3" s="100">
        <v>7559.7430000000004</v>
      </c>
      <c r="J3" s="100">
        <v>7561.0440000000008</v>
      </c>
    </row>
    <row r="4" spans="1:10" ht="15" customHeight="1" x14ac:dyDescent="0.2">
      <c r="A4" s="10" t="s">
        <v>11</v>
      </c>
      <c r="B4" s="11">
        <v>3073.9929999999999</v>
      </c>
      <c r="C4" s="11">
        <v>3286.0749999999998</v>
      </c>
      <c r="D4" s="11">
        <v>3436.973</v>
      </c>
      <c r="E4" s="11">
        <v>3579.36</v>
      </c>
      <c r="F4" s="11">
        <v>3689.4349999999999</v>
      </c>
      <c r="G4" s="11">
        <v>3776.3960000000002</v>
      </c>
      <c r="H4" s="11">
        <v>3889.66</v>
      </c>
      <c r="I4" s="11">
        <v>4025.7979999999998</v>
      </c>
      <c r="J4" s="11">
        <v>4025.7979999999998</v>
      </c>
    </row>
    <row r="5" spans="1:10" ht="15" customHeight="1" x14ac:dyDescent="0.2">
      <c r="A5" s="10" t="s">
        <v>10</v>
      </c>
      <c r="B5" s="11">
        <v>604.06899999999996</v>
      </c>
      <c r="C5" s="11">
        <v>662.44200000000001</v>
      </c>
      <c r="D5" s="11">
        <v>697.55499999999995</v>
      </c>
      <c r="E5" s="11">
        <v>714.57</v>
      </c>
      <c r="F5" s="11">
        <v>759.16300000000001</v>
      </c>
      <c r="G5" s="11">
        <v>781.53800000000001</v>
      </c>
      <c r="H5" s="11">
        <v>812.78700000000003</v>
      </c>
      <c r="I5" s="11">
        <v>853.42600000000004</v>
      </c>
      <c r="J5" s="11">
        <v>853.42600000000004</v>
      </c>
    </row>
    <row r="6" spans="1:10" ht="15" customHeight="1" x14ac:dyDescent="0.2">
      <c r="A6" s="10" t="s">
        <v>45</v>
      </c>
      <c r="B6" s="11">
        <v>792.04700000000003</v>
      </c>
      <c r="C6" s="11">
        <v>758.346</v>
      </c>
      <c r="D6" s="11">
        <v>815.98500000000001</v>
      </c>
      <c r="E6" s="11">
        <v>829.12699999999995</v>
      </c>
      <c r="F6" s="11">
        <v>864.13599999999997</v>
      </c>
      <c r="G6" s="11">
        <v>864.13599999999997</v>
      </c>
      <c r="H6" s="11">
        <v>864.13599999999997</v>
      </c>
      <c r="I6" s="11">
        <v>864.13599999999997</v>
      </c>
      <c r="J6" s="11">
        <v>864.13599999999997</v>
      </c>
    </row>
    <row r="7" spans="1:10" ht="15" customHeight="1" x14ac:dyDescent="0.2">
      <c r="A7" s="10" t="s">
        <v>14</v>
      </c>
      <c r="B7" s="11">
        <v>802.66399999999999</v>
      </c>
      <c r="C7" s="11">
        <v>818.85900000000004</v>
      </c>
      <c r="D7" s="11">
        <v>962.71199999999999</v>
      </c>
      <c r="E7" s="11">
        <v>999.3</v>
      </c>
      <c r="F7" s="11">
        <v>1001.448</v>
      </c>
      <c r="G7" s="11">
        <v>961.94799999999998</v>
      </c>
      <c r="H7" s="11">
        <v>961.94799999999998</v>
      </c>
      <c r="I7" s="11">
        <v>961.78099999999995</v>
      </c>
      <c r="J7" s="11">
        <v>963.08199999999999</v>
      </c>
    </row>
    <row r="8" spans="1:10" ht="15" customHeight="1" x14ac:dyDescent="0.2">
      <c r="A8" s="10" t="s">
        <v>2</v>
      </c>
      <c r="B8" s="11">
        <v>252.464</v>
      </c>
      <c r="C8" s="11">
        <v>268.79500000000002</v>
      </c>
      <c r="D8" s="11">
        <v>280.61</v>
      </c>
      <c r="E8" s="11">
        <v>280.44</v>
      </c>
      <c r="F8" s="11">
        <v>287.07900000000001</v>
      </c>
      <c r="G8" s="11">
        <v>287.07900000000001</v>
      </c>
      <c r="H8" s="11">
        <v>287.07900000000001</v>
      </c>
      <c r="I8" s="11">
        <v>287.07900000000001</v>
      </c>
      <c r="J8" s="11">
        <v>287.07900000000001</v>
      </c>
    </row>
    <row r="9" spans="1:10" ht="15" customHeight="1" x14ac:dyDescent="0.2">
      <c r="A9" s="10" t="s">
        <v>3</v>
      </c>
      <c r="B9" s="11">
        <v>328.62</v>
      </c>
      <c r="C9" s="11">
        <v>348.80599999999998</v>
      </c>
      <c r="D9" s="11">
        <v>370.089</v>
      </c>
      <c r="E9" s="11">
        <v>350.34399999999999</v>
      </c>
      <c r="F9" s="11">
        <v>369.464</v>
      </c>
      <c r="G9" s="11">
        <v>369.464</v>
      </c>
      <c r="H9" s="11">
        <v>369.464</v>
      </c>
      <c r="I9" s="11">
        <v>369.464</v>
      </c>
      <c r="J9" s="11">
        <v>369.464</v>
      </c>
    </row>
    <row r="10" spans="1:10" ht="15" customHeight="1" x14ac:dyDescent="0.2">
      <c r="A10" s="12" t="s">
        <v>72</v>
      </c>
      <c r="B10" s="11">
        <v>164.03399999999999</v>
      </c>
      <c r="C10" s="11">
        <v>178.34899999999999</v>
      </c>
      <c r="D10" s="11">
        <v>188.35499999999999</v>
      </c>
      <c r="E10" s="11">
        <v>194.119</v>
      </c>
      <c r="F10" s="11">
        <v>198.059</v>
      </c>
      <c r="G10" s="11">
        <v>198.059</v>
      </c>
      <c r="H10" s="11">
        <v>198.059</v>
      </c>
      <c r="I10" s="11">
        <v>198.059</v>
      </c>
      <c r="J10" s="11">
        <v>198.059</v>
      </c>
    </row>
    <row r="11" spans="1:10" ht="15" customHeight="1" x14ac:dyDescent="0.2">
      <c r="A11" s="10"/>
      <c r="B11" s="11"/>
      <c r="C11" s="11"/>
      <c r="D11" s="11"/>
      <c r="E11" s="11"/>
      <c r="F11" s="11"/>
      <c r="G11" s="11"/>
      <c r="H11" s="11"/>
      <c r="I11" s="11"/>
      <c r="J11" s="11"/>
    </row>
    <row r="12" spans="1:10" ht="15" customHeight="1" x14ac:dyDescent="0.2">
      <c r="A12" s="13" t="s">
        <v>21</v>
      </c>
      <c r="B12" s="100">
        <v>26080.266</v>
      </c>
      <c r="C12" s="100">
        <v>27293.190000000002</v>
      </c>
      <c r="D12" s="100">
        <v>28629.414000000001</v>
      </c>
      <c r="E12" s="100">
        <v>29144.023000000001</v>
      </c>
      <c r="F12" s="100">
        <v>29109.620999999999</v>
      </c>
      <c r="G12" s="100">
        <v>29327.302</v>
      </c>
      <c r="H12" s="100">
        <v>29437.330999999998</v>
      </c>
      <c r="I12" s="100">
        <v>29438.560999999998</v>
      </c>
      <c r="J12" s="100">
        <v>29438.560999999998</v>
      </c>
    </row>
    <row r="13" spans="1:10" ht="15" customHeight="1" x14ac:dyDescent="0.2">
      <c r="A13" s="10" t="s">
        <v>52</v>
      </c>
      <c r="B13" s="11">
        <v>23597.986000000001</v>
      </c>
      <c r="C13" s="11">
        <v>24651.8</v>
      </c>
      <c r="D13" s="11">
        <v>25859.436000000002</v>
      </c>
      <c r="E13" s="11">
        <v>26369.276999999998</v>
      </c>
      <c r="F13" s="11">
        <v>26200.59</v>
      </c>
      <c r="G13" s="11">
        <v>26467.733</v>
      </c>
      <c r="H13" s="11">
        <v>26577.761999999999</v>
      </c>
      <c r="I13" s="11">
        <v>26578.991999999998</v>
      </c>
      <c r="J13" s="11">
        <v>26578.991999999998</v>
      </c>
    </row>
    <row r="14" spans="1:10" ht="15" customHeight="1" x14ac:dyDescent="0.2">
      <c r="A14" s="10" t="s">
        <v>73</v>
      </c>
      <c r="B14" s="11">
        <v>1026.0060000000001</v>
      </c>
      <c r="C14" s="11">
        <v>1144.3920000000001</v>
      </c>
      <c r="D14" s="11">
        <v>1253.9960000000001</v>
      </c>
      <c r="E14" s="11">
        <v>1206.3399999999999</v>
      </c>
      <c r="F14" s="11">
        <v>1279.0050000000001</v>
      </c>
      <c r="G14" s="11">
        <v>1279.5429999999999</v>
      </c>
      <c r="H14" s="11">
        <v>1279.5429999999999</v>
      </c>
      <c r="I14" s="11">
        <v>1279.5429999999999</v>
      </c>
      <c r="J14" s="11">
        <v>1279.5429999999999</v>
      </c>
    </row>
    <row r="15" spans="1:10" ht="19.399999999999999" customHeight="1" x14ac:dyDescent="0.2">
      <c r="A15" s="68" t="s">
        <v>16</v>
      </c>
      <c r="B15" s="11">
        <v>775.67399999999998</v>
      </c>
      <c r="C15" s="11">
        <v>818.50699999999995</v>
      </c>
      <c r="D15" s="11">
        <v>847.41200000000003</v>
      </c>
      <c r="E15" s="11">
        <v>874.05600000000004</v>
      </c>
      <c r="F15" s="11">
        <v>879.88499999999999</v>
      </c>
      <c r="G15" s="11">
        <v>879.88499999999999</v>
      </c>
      <c r="H15" s="11">
        <v>879.88499999999999</v>
      </c>
      <c r="I15" s="11">
        <v>879.88499999999999</v>
      </c>
      <c r="J15" s="11">
        <v>879.88499999999999</v>
      </c>
    </row>
    <row r="16" spans="1:10" ht="21" customHeight="1" x14ac:dyDescent="0.2">
      <c r="A16" s="68" t="s">
        <v>74</v>
      </c>
      <c r="B16" s="11">
        <v>109.785</v>
      </c>
      <c r="C16" s="11">
        <v>119.842</v>
      </c>
      <c r="D16" s="11">
        <v>125.557</v>
      </c>
      <c r="E16" s="11">
        <v>144.23400000000001</v>
      </c>
      <c r="F16" s="11">
        <v>192.96299999999999</v>
      </c>
      <c r="G16" s="11">
        <v>142.96299999999999</v>
      </c>
      <c r="H16" s="11">
        <v>142.96299999999999</v>
      </c>
      <c r="I16" s="11">
        <v>142.96299999999999</v>
      </c>
      <c r="J16" s="11">
        <v>142.96299999999999</v>
      </c>
    </row>
    <row r="17" spans="1:10" ht="15" customHeight="1" x14ac:dyDescent="0.2">
      <c r="A17" s="10" t="s">
        <v>4</v>
      </c>
      <c r="B17" s="11">
        <v>570.81500000000005</v>
      </c>
      <c r="C17" s="11">
        <v>558.649</v>
      </c>
      <c r="D17" s="11">
        <v>543.01300000000003</v>
      </c>
      <c r="E17" s="11">
        <v>550.11599999999999</v>
      </c>
      <c r="F17" s="11">
        <v>557.178</v>
      </c>
      <c r="G17" s="11">
        <v>557.178</v>
      </c>
      <c r="H17" s="11">
        <v>557.178</v>
      </c>
      <c r="I17" s="11">
        <v>557.178</v>
      </c>
      <c r="J17" s="11">
        <v>557.178</v>
      </c>
    </row>
    <row r="18" spans="1:10" ht="15" customHeight="1" x14ac:dyDescent="0.2">
      <c r="A18" s="10"/>
      <c r="B18" s="11"/>
      <c r="C18" s="11"/>
      <c r="D18" s="11"/>
      <c r="E18" s="11"/>
      <c r="F18" s="11"/>
      <c r="G18" s="11"/>
      <c r="H18" s="11"/>
      <c r="I18" s="11"/>
      <c r="J18" s="11"/>
    </row>
    <row r="19" spans="1:10" s="3" customFormat="1" ht="15" customHeight="1" x14ac:dyDescent="0.2">
      <c r="A19" s="69" t="s">
        <v>0</v>
      </c>
      <c r="B19" s="100">
        <v>3975.9670000000001</v>
      </c>
      <c r="C19" s="100">
        <v>4339.5389999999998</v>
      </c>
      <c r="D19" s="100">
        <v>2973.2959999999998</v>
      </c>
      <c r="E19" s="100">
        <v>4624.8680000000004</v>
      </c>
      <c r="F19" s="100">
        <v>4619.8590000000004</v>
      </c>
      <c r="G19" s="100">
        <v>4657.8379999999997</v>
      </c>
      <c r="H19" s="100">
        <v>4655.4369999999999</v>
      </c>
      <c r="I19" s="100">
        <v>4673.9390000000003</v>
      </c>
      <c r="J19" s="100">
        <v>4673.9390000000003</v>
      </c>
    </row>
    <row r="20" spans="1:10" ht="15" customHeight="1" x14ac:dyDescent="0.2">
      <c r="A20" s="10"/>
      <c r="B20" s="11"/>
      <c r="C20" s="11"/>
      <c r="D20" s="11"/>
      <c r="E20" s="11"/>
      <c r="F20" s="11"/>
      <c r="G20" s="11"/>
      <c r="H20" s="11"/>
      <c r="I20" s="11"/>
      <c r="J20" s="11"/>
    </row>
    <row r="21" spans="1:10" ht="15" customHeight="1" x14ac:dyDescent="0.2">
      <c r="A21" s="13" t="s">
        <v>77</v>
      </c>
      <c r="B21" s="100">
        <v>6419.0599999999995</v>
      </c>
      <c r="C21" s="100">
        <v>6616.6850000000004</v>
      </c>
      <c r="D21" s="100">
        <v>6563.7440000000006</v>
      </c>
      <c r="E21" s="100">
        <v>6773.7529999999997</v>
      </c>
      <c r="F21" s="100">
        <v>6602.375</v>
      </c>
      <c r="G21" s="100">
        <v>6595.5679999999993</v>
      </c>
      <c r="H21" s="100">
        <v>6588.7849999999999</v>
      </c>
      <c r="I21" s="100">
        <v>6587.6570000000002</v>
      </c>
      <c r="J21" s="100">
        <v>6587.6570000000002</v>
      </c>
    </row>
    <row r="22" spans="1:10" ht="15" customHeight="1" x14ac:dyDescent="0.2">
      <c r="A22" s="10" t="s">
        <v>76</v>
      </c>
      <c r="B22" s="11">
        <v>4849.0249999999996</v>
      </c>
      <c r="C22" s="11">
        <v>4953.2920000000004</v>
      </c>
      <c r="D22" s="11">
        <v>4860.8140000000003</v>
      </c>
      <c r="E22" s="11">
        <v>5000.8549999999996</v>
      </c>
      <c r="F22" s="11">
        <v>4794.4049999999997</v>
      </c>
      <c r="G22" s="11">
        <v>4788.6369999999997</v>
      </c>
      <c r="H22" s="11">
        <v>4782.8919999999998</v>
      </c>
      <c r="I22" s="11">
        <v>4781.7640000000001</v>
      </c>
      <c r="J22" s="11">
        <v>4781.7640000000001</v>
      </c>
    </row>
    <row r="23" spans="1:10" ht="15" customHeight="1" x14ac:dyDescent="0.2">
      <c r="A23" s="10" t="s">
        <v>8</v>
      </c>
      <c r="B23" s="11">
        <v>1570.0350000000001</v>
      </c>
      <c r="C23" s="11">
        <v>1663.393</v>
      </c>
      <c r="D23" s="11">
        <v>1702.93</v>
      </c>
      <c r="E23" s="11">
        <v>1772.8979999999999</v>
      </c>
      <c r="F23" s="11">
        <v>1807.97</v>
      </c>
      <c r="G23" s="11">
        <v>1806.931</v>
      </c>
      <c r="H23" s="11">
        <v>1805.893</v>
      </c>
      <c r="I23" s="11">
        <v>1805.893</v>
      </c>
      <c r="J23" s="11">
        <v>1805.893</v>
      </c>
    </row>
    <row r="24" spans="1:10" ht="15" customHeight="1" x14ac:dyDescent="0.2">
      <c r="A24" s="10"/>
      <c r="B24" s="11"/>
      <c r="C24" s="11"/>
      <c r="D24" s="11"/>
      <c r="E24" s="11"/>
      <c r="F24" s="11"/>
      <c r="G24" s="11"/>
      <c r="H24" s="11"/>
      <c r="I24" s="11"/>
      <c r="J24" s="11"/>
    </row>
    <row r="25" spans="1:10" s="3" customFormat="1" ht="15" customHeight="1" x14ac:dyDescent="0.2">
      <c r="A25" s="13" t="s">
        <v>19</v>
      </c>
      <c r="B25" s="100">
        <v>3521.2939999999999</v>
      </c>
      <c r="C25" s="100">
        <v>3446.0120000000002</v>
      </c>
      <c r="D25" s="100">
        <v>3339.2649999999999</v>
      </c>
      <c r="E25" s="100">
        <v>3269.0590000000002</v>
      </c>
      <c r="F25" s="100">
        <v>3801.5720000000001</v>
      </c>
      <c r="G25" s="100">
        <v>3869.66</v>
      </c>
      <c r="H25" s="100">
        <v>3973.04</v>
      </c>
      <c r="I25" s="100">
        <v>4099.5349999999999</v>
      </c>
      <c r="J25" s="100">
        <v>4099.5349999999999</v>
      </c>
    </row>
    <row r="26" spans="1:10" ht="15" customHeight="1" x14ac:dyDescent="0.2">
      <c r="A26" s="10"/>
      <c r="B26" s="11"/>
      <c r="C26" s="11"/>
      <c r="D26" s="11"/>
      <c r="E26" s="11"/>
      <c r="F26" s="11"/>
      <c r="G26" s="11"/>
      <c r="H26" s="11"/>
      <c r="I26" s="11"/>
      <c r="J26" s="11"/>
    </row>
    <row r="27" spans="1:10" ht="15" customHeight="1" x14ac:dyDescent="0.2">
      <c r="A27" s="13" t="s">
        <v>5</v>
      </c>
      <c r="B27" s="100">
        <v>750.56099999999992</v>
      </c>
      <c r="C27" s="100">
        <v>812.70299999999997</v>
      </c>
      <c r="D27" s="100">
        <v>878.601</v>
      </c>
      <c r="E27" s="100">
        <v>902.06700000000001</v>
      </c>
      <c r="F27" s="100">
        <v>924.34</v>
      </c>
      <c r="G27" s="100">
        <v>924.34</v>
      </c>
      <c r="H27" s="100">
        <v>924.34</v>
      </c>
      <c r="I27" s="100">
        <v>924.34</v>
      </c>
      <c r="J27" s="100">
        <v>924.34</v>
      </c>
    </row>
    <row r="28" spans="1:10" ht="15" customHeight="1" x14ac:dyDescent="0.2">
      <c r="A28" s="10" t="s">
        <v>6</v>
      </c>
      <c r="B28" s="11">
        <v>628.92399999999998</v>
      </c>
      <c r="C28" s="11">
        <v>693.86699999999996</v>
      </c>
      <c r="D28" s="11">
        <v>757.87099999999998</v>
      </c>
      <c r="E28" s="11">
        <v>784.93799999999999</v>
      </c>
      <c r="F28" s="11">
        <v>792.53700000000003</v>
      </c>
      <c r="G28" s="11">
        <v>792.53700000000003</v>
      </c>
      <c r="H28" s="11">
        <v>792.53700000000003</v>
      </c>
      <c r="I28" s="11">
        <v>792.53700000000003</v>
      </c>
      <c r="J28" s="11">
        <v>792.53700000000003</v>
      </c>
    </row>
    <row r="29" spans="1:10" ht="15" customHeight="1" x14ac:dyDescent="0.2">
      <c r="A29" s="10" t="s">
        <v>7</v>
      </c>
      <c r="B29" s="11">
        <v>121.637</v>
      </c>
      <c r="C29" s="11">
        <v>118.836</v>
      </c>
      <c r="D29" s="11">
        <v>120.73</v>
      </c>
      <c r="E29" s="11">
        <v>117.129</v>
      </c>
      <c r="F29" s="11">
        <v>131.803</v>
      </c>
      <c r="G29" s="11">
        <v>131.803</v>
      </c>
      <c r="H29" s="11">
        <v>131.803</v>
      </c>
      <c r="I29" s="11">
        <v>131.803</v>
      </c>
      <c r="J29" s="11">
        <v>131.803</v>
      </c>
    </row>
    <row r="30" spans="1:10" ht="15" customHeight="1" x14ac:dyDescent="0.2">
      <c r="A30" s="10"/>
      <c r="B30" s="11"/>
      <c r="C30" s="11"/>
      <c r="D30" s="11"/>
      <c r="E30" s="11"/>
      <c r="F30" s="11"/>
      <c r="G30" s="11"/>
      <c r="H30" s="11"/>
      <c r="I30" s="11"/>
      <c r="J30" s="11"/>
    </row>
    <row r="31" spans="1:10" s="3" customFormat="1" ht="15" customHeight="1" x14ac:dyDescent="0.2">
      <c r="A31" s="13" t="s">
        <v>15</v>
      </c>
      <c r="B31" s="100">
        <v>1289.048</v>
      </c>
      <c r="C31" s="100">
        <v>1392.8</v>
      </c>
      <c r="D31" s="100">
        <v>1422.1</v>
      </c>
      <c r="E31" s="100">
        <v>1488.0160000000001</v>
      </c>
      <c r="F31" s="100">
        <v>1563.1030000000001</v>
      </c>
      <c r="G31" s="100">
        <v>1599.45</v>
      </c>
      <c r="H31" s="100">
        <v>1603.45</v>
      </c>
      <c r="I31" s="100">
        <v>1605.45</v>
      </c>
      <c r="J31" s="100">
        <v>1605.45</v>
      </c>
    </row>
    <row r="32" spans="1:10" ht="15" customHeight="1" x14ac:dyDescent="0.2">
      <c r="A32" s="10"/>
      <c r="B32" s="11"/>
      <c r="C32" s="11"/>
      <c r="D32" s="11"/>
      <c r="E32" s="11"/>
      <c r="F32" s="11"/>
      <c r="G32" s="11"/>
      <c r="H32" s="11"/>
      <c r="I32" s="11"/>
      <c r="J32" s="11"/>
    </row>
    <row r="33" spans="1:10" s="3" customFormat="1" ht="9.75" customHeight="1" x14ac:dyDescent="0.2">
      <c r="A33" s="13" t="s">
        <v>9</v>
      </c>
      <c r="B33" s="100">
        <v>698.25699999999995</v>
      </c>
      <c r="C33" s="100">
        <v>588.226</v>
      </c>
      <c r="D33" s="100">
        <v>450.38299999999998</v>
      </c>
      <c r="E33" s="100">
        <v>995.14499999999998</v>
      </c>
      <c r="F33" s="100">
        <v>745.66200000000003</v>
      </c>
      <c r="G33" s="100">
        <v>746.17899999999997</v>
      </c>
      <c r="H33" s="100">
        <v>753.10400000000004</v>
      </c>
      <c r="I33" s="100">
        <v>753.10400000000004</v>
      </c>
      <c r="J33" s="100">
        <v>753.10400000000004</v>
      </c>
    </row>
    <row r="34" spans="1:10" ht="14.25" customHeight="1" x14ac:dyDescent="0.2">
      <c r="A34" s="13"/>
      <c r="B34" s="11"/>
      <c r="C34" s="11"/>
      <c r="D34" s="11"/>
      <c r="E34" s="11"/>
      <c r="F34" s="11"/>
      <c r="G34" s="11"/>
      <c r="H34" s="11"/>
      <c r="I34" s="11"/>
      <c r="J34" s="11"/>
    </row>
    <row r="35" spans="1:10" s="3" customFormat="1" ht="14.25" customHeight="1" x14ac:dyDescent="0.2">
      <c r="A35" s="13" t="s">
        <v>13</v>
      </c>
      <c r="B35" s="100">
        <v>0</v>
      </c>
      <c r="C35" s="100">
        <v>0</v>
      </c>
      <c r="D35" s="100">
        <v>0</v>
      </c>
      <c r="E35" s="100">
        <v>12.993</v>
      </c>
      <c r="F35" s="100">
        <v>4411.1350000000002</v>
      </c>
      <c r="G35" s="100">
        <v>6870.8510000000006</v>
      </c>
      <c r="H35" s="100">
        <v>9354.7060000000001</v>
      </c>
      <c r="I35" s="100">
        <v>11923.762000000001</v>
      </c>
      <c r="J35" s="100">
        <v>14964.137999999999</v>
      </c>
    </row>
    <row r="36" spans="1:10" ht="14.25" customHeight="1" x14ac:dyDescent="0.2">
      <c r="A36" s="49"/>
      <c r="B36" s="11"/>
      <c r="C36" s="11"/>
      <c r="D36" s="11"/>
      <c r="E36" s="11"/>
      <c r="F36" s="11"/>
      <c r="G36" s="11"/>
      <c r="H36" s="11"/>
      <c r="I36" s="11"/>
      <c r="J36" s="11"/>
    </row>
    <row r="37" spans="1:10" ht="15" customHeight="1" x14ac:dyDescent="0.2">
      <c r="A37" s="14" t="s">
        <v>135</v>
      </c>
      <c r="B37" s="84">
        <v>48752.343999999997</v>
      </c>
      <c r="C37" s="84">
        <v>50810.827000000005</v>
      </c>
      <c r="D37" s="84">
        <v>51009.082000000002</v>
      </c>
      <c r="E37" s="84">
        <v>54157.184000000008</v>
      </c>
      <c r="F37" s="84">
        <v>58946.450999999994</v>
      </c>
      <c r="G37" s="84">
        <v>61829.80799999999</v>
      </c>
      <c r="H37" s="84">
        <v>64673.325999999986</v>
      </c>
      <c r="I37" s="84">
        <v>67566.090999999986</v>
      </c>
      <c r="J37" s="84">
        <v>70607.767999999982</v>
      </c>
    </row>
    <row r="38" spans="1:10" ht="15" customHeight="1" x14ac:dyDescent="0.2">
      <c r="A38" s="70" t="s">
        <v>46</v>
      </c>
      <c r="B38" s="11">
        <v>3124.2359999999999</v>
      </c>
      <c r="C38" s="11">
        <v>3214.277</v>
      </c>
      <c r="D38" s="11">
        <v>3077.8629999999998</v>
      </c>
      <c r="E38" s="11">
        <v>3174.8670000000002</v>
      </c>
      <c r="F38" s="11">
        <v>3338.07</v>
      </c>
      <c r="G38" s="11">
        <v>3389.364</v>
      </c>
      <c r="H38" s="11">
        <v>3366.489</v>
      </c>
      <c r="I38" s="11">
        <v>3519.25</v>
      </c>
      <c r="J38" s="11">
        <v>3673.5949999999998</v>
      </c>
    </row>
    <row r="39" spans="1:10" ht="15" customHeight="1" x14ac:dyDescent="0.2">
      <c r="A39" s="71" t="s">
        <v>136</v>
      </c>
      <c r="B39" s="84">
        <v>45628.108</v>
      </c>
      <c r="C39" s="84">
        <v>47596.55</v>
      </c>
      <c r="D39" s="84">
        <v>47931.219000000005</v>
      </c>
      <c r="E39" s="84">
        <v>50982.31700000001</v>
      </c>
      <c r="F39" s="84">
        <v>55608.380999999994</v>
      </c>
      <c r="G39" s="84">
        <v>58440.443999999989</v>
      </c>
      <c r="H39" s="84">
        <v>61306.836999999985</v>
      </c>
      <c r="I39" s="84">
        <v>64046.840999999986</v>
      </c>
      <c r="J39" s="84">
        <v>66934.172999999981</v>
      </c>
    </row>
    <row r="40" spans="1:10" ht="13.5" customHeight="1" x14ac:dyDescent="0.2">
      <c r="A40" s="15"/>
      <c r="B40" s="15"/>
      <c r="C40" s="15"/>
      <c r="D40" s="15"/>
      <c r="E40" s="15"/>
      <c r="F40" s="15"/>
      <c r="G40" s="15"/>
      <c r="H40" s="16"/>
      <c r="I40" s="16"/>
      <c r="J40" s="16"/>
    </row>
  </sheetData>
  <mergeCells count="1">
    <mergeCell ref="A1:J1"/>
  </mergeCells>
  <pageMargins left="0.11811023622047245" right="0" top="0.15748031496062992" bottom="0"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J42"/>
  <sheetViews>
    <sheetView topLeftCell="A31" workbookViewId="0">
      <selection activeCell="B35" sqref="B35:J38"/>
    </sheetView>
  </sheetViews>
  <sheetFormatPr defaultColWidth="9.1796875" defaultRowHeight="10" x14ac:dyDescent="0.2"/>
  <cols>
    <col min="1" max="1" width="53.1796875" style="6" customWidth="1"/>
    <col min="2" max="4" width="6.81640625" style="6" bestFit="1" customWidth="1"/>
    <col min="5" max="6" width="7.453125" style="6" bestFit="1" customWidth="1"/>
    <col min="7" max="10" width="6.81640625" style="6" bestFit="1" customWidth="1"/>
    <col min="11" max="16384" width="9.1796875" style="6"/>
  </cols>
  <sheetData>
    <row r="1" spans="1:10" ht="22.5" customHeight="1" x14ac:dyDescent="0.25">
      <c r="A1" s="194" t="s">
        <v>60</v>
      </c>
      <c r="B1" s="194"/>
      <c r="C1" s="194"/>
      <c r="D1" s="194"/>
      <c r="E1" s="194"/>
      <c r="F1" s="194"/>
      <c r="G1" s="194"/>
      <c r="H1" s="194"/>
      <c r="I1" s="194"/>
      <c r="J1" s="209"/>
    </row>
    <row r="2" spans="1:10" ht="15" customHeight="1" x14ac:dyDescent="0.2">
      <c r="A2" s="19"/>
      <c r="B2" s="19">
        <v>2019</v>
      </c>
      <c r="C2" s="19">
        <v>2020</v>
      </c>
      <c r="D2" s="19">
        <v>2021</v>
      </c>
      <c r="E2" s="19">
        <v>2022</v>
      </c>
      <c r="F2" s="19">
        <v>2023</v>
      </c>
      <c r="G2" s="19">
        <v>2024</v>
      </c>
      <c r="H2" s="19">
        <v>2025</v>
      </c>
      <c r="I2" s="19">
        <v>2026</v>
      </c>
      <c r="J2" s="19">
        <v>2027</v>
      </c>
    </row>
    <row r="3" spans="1:10" ht="15" customHeight="1" x14ac:dyDescent="0.2">
      <c r="A3" s="20" t="s">
        <v>79</v>
      </c>
      <c r="B3" s="30">
        <v>1024.4739999999999</v>
      </c>
      <c r="C3" s="30">
        <v>1106.365</v>
      </c>
      <c r="D3" s="30">
        <v>1190.934</v>
      </c>
      <c r="E3" s="30">
        <v>1291.8219999999999</v>
      </c>
      <c r="F3" s="30">
        <v>1292.2370000000001</v>
      </c>
      <c r="G3" s="30">
        <v>1292.7570000000001</v>
      </c>
      <c r="H3" s="30">
        <v>1292.7570000000001</v>
      </c>
      <c r="I3" s="30">
        <v>1292.7570000000001</v>
      </c>
      <c r="J3" s="30">
        <v>1292.7570000000001</v>
      </c>
    </row>
    <row r="4" spans="1:10" ht="15" customHeight="1" x14ac:dyDescent="0.2">
      <c r="A4" s="103" t="s">
        <v>137</v>
      </c>
      <c r="B4" s="107">
        <v>0</v>
      </c>
      <c r="C4" s="107">
        <v>0</v>
      </c>
      <c r="D4" s="107">
        <v>13.859</v>
      </c>
      <c r="E4" s="86">
        <v>0</v>
      </c>
      <c r="F4" s="86">
        <v>0</v>
      </c>
      <c r="G4" s="86">
        <v>0</v>
      </c>
      <c r="H4" s="86">
        <v>0</v>
      </c>
      <c r="I4" s="86">
        <v>0</v>
      </c>
      <c r="J4" s="86">
        <v>0</v>
      </c>
    </row>
    <row r="5" spans="1:10" ht="15" customHeight="1" x14ac:dyDescent="0.2">
      <c r="A5" s="103" t="s">
        <v>138</v>
      </c>
      <c r="B5" s="107">
        <v>2.2430000000001655</v>
      </c>
      <c r="C5" s="107">
        <v>65.558999999999969</v>
      </c>
      <c r="D5" s="107">
        <v>16.071000000000062</v>
      </c>
      <c r="E5" s="86">
        <v>0</v>
      </c>
      <c r="F5" s="86">
        <v>0</v>
      </c>
      <c r="G5" s="86">
        <v>0</v>
      </c>
      <c r="H5" s="86">
        <v>0</v>
      </c>
      <c r="I5" s="86">
        <v>0</v>
      </c>
      <c r="J5" s="86">
        <v>0</v>
      </c>
    </row>
    <row r="6" spans="1:10" ht="15" customHeight="1" x14ac:dyDescent="0.2">
      <c r="A6" s="22" t="s">
        <v>80</v>
      </c>
      <c r="B6" s="86">
        <v>0</v>
      </c>
      <c r="C6" s="86">
        <v>0</v>
      </c>
      <c r="D6" s="86">
        <v>0</v>
      </c>
      <c r="E6" s="31">
        <v>41.337000000000216</v>
      </c>
      <c r="F6" s="31">
        <v>41.351999999999862</v>
      </c>
      <c r="G6" s="31">
        <v>41.369999999999891</v>
      </c>
      <c r="H6" s="31">
        <v>41.369999999999891</v>
      </c>
      <c r="I6" s="31">
        <v>41.369999999999891</v>
      </c>
      <c r="J6" s="31">
        <v>41.369999999999898</v>
      </c>
    </row>
    <row r="7" spans="1:10" ht="15" customHeight="1" x14ac:dyDescent="0.2">
      <c r="A7" s="103" t="s">
        <v>139</v>
      </c>
      <c r="B7" s="107">
        <v>-0.71100000000001273</v>
      </c>
      <c r="C7" s="107">
        <v>-27.531999999999925</v>
      </c>
      <c r="D7" s="107">
        <v>33.132000000000062</v>
      </c>
      <c r="E7" s="107">
        <v>-126.81900000000019</v>
      </c>
      <c r="F7" s="107">
        <v>-54.583999999999833</v>
      </c>
      <c r="G7" s="107">
        <v>-54.58400000000006</v>
      </c>
      <c r="H7" s="107">
        <v>-54.58400000000006</v>
      </c>
      <c r="I7" s="107">
        <v>-54.58400000000006</v>
      </c>
      <c r="J7" s="107">
        <v>-54.584000000000067</v>
      </c>
    </row>
    <row r="8" spans="1:10" ht="15" customHeight="1" x14ac:dyDescent="0.2">
      <c r="A8" s="104" t="s">
        <v>100</v>
      </c>
      <c r="B8" s="109">
        <v>1.5320000000001528</v>
      </c>
      <c r="C8" s="109">
        <v>38.027000000000044</v>
      </c>
      <c r="D8" s="109">
        <v>63.062000000000126</v>
      </c>
      <c r="E8" s="109">
        <v>-85.481999999999971</v>
      </c>
      <c r="F8" s="109">
        <v>-13.231999999999971</v>
      </c>
      <c r="G8" s="109">
        <v>-13.214000000000169</v>
      </c>
      <c r="H8" s="109">
        <v>-13.214000000000169</v>
      </c>
      <c r="I8" s="109">
        <v>-13.214000000000169</v>
      </c>
      <c r="J8" s="109">
        <v>-13.214000000000169</v>
      </c>
    </row>
    <row r="9" spans="1:10" ht="15" customHeight="1" x14ac:dyDescent="0.2">
      <c r="A9" s="25" t="s">
        <v>146</v>
      </c>
      <c r="B9" s="32">
        <v>1026.0060000000001</v>
      </c>
      <c r="C9" s="32">
        <v>1144.3920000000001</v>
      </c>
      <c r="D9" s="32">
        <v>1253.9960000000001</v>
      </c>
      <c r="E9" s="32">
        <v>1206.3399999999999</v>
      </c>
      <c r="F9" s="32">
        <v>1279.0050000000001</v>
      </c>
      <c r="G9" s="32">
        <v>1279.5429999999999</v>
      </c>
      <c r="H9" s="32">
        <v>1279.5429999999999</v>
      </c>
      <c r="I9" s="32">
        <v>1279.5429999999999</v>
      </c>
      <c r="J9" s="32">
        <v>1279.5429999999999</v>
      </c>
    </row>
    <row r="10" spans="1:10" ht="15" customHeight="1" x14ac:dyDescent="0.2">
      <c r="A10" s="20"/>
      <c r="B10" s="20"/>
      <c r="C10" s="20"/>
      <c r="D10" s="20"/>
      <c r="E10" s="21"/>
      <c r="F10" s="21"/>
      <c r="G10" s="21"/>
      <c r="H10" s="21"/>
      <c r="I10" s="21"/>
      <c r="J10" s="21"/>
    </row>
    <row r="11" spans="1:10" ht="29.5" customHeight="1" x14ac:dyDescent="0.25">
      <c r="A11" s="201" t="s">
        <v>59</v>
      </c>
      <c r="B11" s="201"/>
      <c r="C11" s="201"/>
      <c r="D11" s="201"/>
      <c r="E11" s="202"/>
      <c r="F11" s="202"/>
      <c r="G11" s="202"/>
      <c r="H11" s="202"/>
      <c r="I11" s="202"/>
      <c r="J11" s="210"/>
    </row>
    <row r="12" spans="1:10" ht="10.5" x14ac:dyDescent="0.25">
      <c r="A12" s="211" t="s">
        <v>187</v>
      </c>
      <c r="B12" s="211"/>
      <c r="C12" s="211"/>
      <c r="D12" s="211"/>
      <c r="E12" s="212"/>
      <c r="F12" s="212"/>
      <c r="G12" s="212"/>
      <c r="H12" s="212"/>
      <c r="I12" s="212"/>
      <c r="J12" s="213"/>
    </row>
    <row r="13" spans="1:10" x14ac:dyDescent="0.2">
      <c r="A13" s="20"/>
      <c r="B13" s="20"/>
      <c r="C13" s="20"/>
      <c r="D13" s="20"/>
      <c r="E13" s="21"/>
      <c r="F13" s="21"/>
      <c r="G13" s="21"/>
      <c r="H13" s="21"/>
      <c r="I13" s="21"/>
      <c r="J13" s="21"/>
    </row>
    <row r="14" spans="1:10" ht="10.5" x14ac:dyDescent="0.25">
      <c r="A14" s="195" t="s">
        <v>147</v>
      </c>
      <c r="B14" s="195"/>
      <c r="C14" s="195"/>
      <c r="D14" s="195"/>
      <c r="E14" s="199"/>
      <c r="F14" s="214"/>
      <c r="G14" s="214"/>
      <c r="H14" s="214"/>
      <c r="I14" s="214"/>
      <c r="J14" s="214"/>
    </row>
    <row r="15" spans="1:10" x14ac:dyDescent="0.2">
      <c r="A15" s="105" t="s">
        <v>29</v>
      </c>
      <c r="B15" s="18"/>
      <c r="C15" s="18"/>
      <c r="D15" s="18"/>
      <c r="E15" s="21"/>
      <c r="F15" s="21"/>
      <c r="G15" s="21"/>
      <c r="H15" s="21"/>
      <c r="I15" s="21"/>
      <c r="J15" s="21"/>
    </row>
    <row r="16" spans="1:10" x14ac:dyDescent="0.2">
      <c r="A16" s="106" t="s">
        <v>140</v>
      </c>
      <c r="B16" s="18"/>
      <c r="C16" s="18"/>
      <c r="D16" s="92">
        <v>13.859</v>
      </c>
      <c r="E16" s="92"/>
      <c r="F16" s="21"/>
      <c r="G16" s="21"/>
      <c r="H16" s="21"/>
      <c r="I16" s="21"/>
      <c r="J16" s="21"/>
    </row>
    <row r="17" spans="1:10" ht="20" x14ac:dyDescent="0.2">
      <c r="A17" s="111" t="s">
        <v>197</v>
      </c>
      <c r="B17" s="18"/>
      <c r="C17" s="18"/>
      <c r="D17" s="107"/>
      <c r="E17" s="21"/>
      <c r="F17" s="21"/>
      <c r="G17" s="21"/>
      <c r="H17" s="21"/>
      <c r="I17" s="21"/>
      <c r="J17" s="21"/>
    </row>
    <row r="18" spans="1:10" x14ac:dyDescent="0.2">
      <c r="A18" s="20"/>
      <c r="B18" s="20"/>
      <c r="C18" s="20"/>
      <c r="D18" s="20"/>
      <c r="E18" s="21"/>
      <c r="F18" s="21"/>
      <c r="G18" s="21"/>
      <c r="H18" s="21"/>
      <c r="I18" s="21"/>
      <c r="J18" s="21"/>
    </row>
    <row r="19" spans="1:10" ht="10.5" x14ac:dyDescent="0.25">
      <c r="A19" s="195" t="s">
        <v>142</v>
      </c>
      <c r="B19" s="195"/>
      <c r="C19" s="195"/>
      <c r="D19" s="195"/>
      <c r="E19" s="199"/>
      <c r="F19" s="214"/>
      <c r="G19" s="214"/>
      <c r="H19" s="214"/>
      <c r="I19" s="214"/>
      <c r="J19" s="214"/>
    </row>
    <row r="20" spans="1:10" x14ac:dyDescent="0.2">
      <c r="A20" s="105" t="s">
        <v>29</v>
      </c>
      <c r="B20" s="108"/>
      <c r="C20" s="108"/>
      <c r="D20" s="108"/>
      <c r="E20" s="111"/>
      <c r="F20" s="21"/>
      <c r="G20" s="21"/>
      <c r="H20" s="21"/>
      <c r="I20" s="21"/>
      <c r="J20" s="21"/>
    </row>
    <row r="21" spans="1:10" x14ac:dyDescent="0.2">
      <c r="A21" s="106" t="s">
        <v>144</v>
      </c>
      <c r="B21" s="95">
        <v>2.2429999999999999</v>
      </c>
      <c r="C21" s="95">
        <v>65.558999999999997</v>
      </c>
      <c r="D21" s="43">
        <v>16.071000000000002</v>
      </c>
      <c r="E21" s="43"/>
      <c r="F21" s="21"/>
      <c r="G21" s="21"/>
      <c r="H21" s="21"/>
      <c r="I21" s="21"/>
      <c r="J21" s="21"/>
    </row>
    <row r="22" spans="1:10" ht="180" x14ac:dyDescent="0.2">
      <c r="A22" s="114" t="s">
        <v>225</v>
      </c>
      <c r="B22" s="95"/>
      <c r="C22" s="95"/>
      <c r="D22" s="95"/>
      <c r="E22" s="43"/>
      <c r="F22" s="21"/>
      <c r="G22" s="21"/>
      <c r="H22" s="21"/>
      <c r="I22" s="21"/>
      <c r="J22" s="21"/>
    </row>
    <row r="23" spans="1:10" x14ac:dyDescent="0.2">
      <c r="A23" s="20"/>
      <c r="B23" s="20"/>
      <c r="C23" s="20"/>
      <c r="D23" s="20"/>
      <c r="E23" s="21"/>
      <c r="F23" s="21"/>
      <c r="G23" s="21"/>
      <c r="H23" s="21"/>
      <c r="I23" s="21"/>
      <c r="J23" s="21"/>
    </row>
    <row r="24" spans="1:10" ht="10.5" x14ac:dyDescent="0.25">
      <c r="A24" s="195" t="s">
        <v>83</v>
      </c>
      <c r="B24" s="195"/>
      <c r="C24" s="195"/>
      <c r="D24" s="195"/>
      <c r="E24" s="199"/>
      <c r="F24" s="199"/>
      <c r="G24" s="199"/>
      <c r="H24" s="199"/>
      <c r="I24" s="199"/>
      <c r="J24" s="214"/>
    </row>
    <row r="25" spans="1:10" x14ac:dyDescent="0.2">
      <c r="A25" s="112" t="s">
        <v>29</v>
      </c>
      <c r="B25" s="112"/>
      <c r="C25" s="112"/>
      <c r="D25" s="112"/>
      <c r="E25" s="110"/>
      <c r="F25" s="110"/>
      <c r="G25" s="110"/>
      <c r="H25" s="110"/>
      <c r="I25" s="110"/>
      <c r="J25" s="110"/>
    </row>
    <row r="26" spans="1:10" x14ac:dyDescent="0.2">
      <c r="A26" s="44" t="s">
        <v>82</v>
      </c>
      <c r="B26" s="44"/>
      <c r="C26" s="44"/>
      <c r="D26" s="44"/>
      <c r="E26" s="29"/>
      <c r="F26" s="29"/>
      <c r="G26" s="29"/>
      <c r="H26" s="29"/>
      <c r="I26" s="29"/>
      <c r="J26" s="29"/>
    </row>
    <row r="27" spans="1:10" x14ac:dyDescent="0.2">
      <c r="A27" s="38" t="s">
        <v>12</v>
      </c>
      <c r="B27" s="38"/>
      <c r="C27" s="38"/>
      <c r="D27" s="38"/>
      <c r="E27" s="29">
        <v>32.052999999999997</v>
      </c>
      <c r="F27" s="29">
        <v>32.067999999999998</v>
      </c>
      <c r="G27" s="29">
        <v>32.085999999999999</v>
      </c>
      <c r="H27" s="29">
        <v>32.085999999999999</v>
      </c>
      <c r="I27" s="29">
        <v>32.085999999999999</v>
      </c>
      <c r="J27" s="29">
        <v>32.085999999999999</v>
      </c>
    </row>
    <row r="28" spans="1:10" x14ac:dyDescent="0.2">
      <c r="A28" s="38" t="s">
        <v>23</v>
      </c>
      <c r="B28" s="38"/>
      <c r="C28" s="38"/>
      <c r="D28" s="38"/>
      <c r="E28" s="29">
        <v>13.433999999999999</v>
      </c>
      <c r="F28" s="29">
        <v>13.433999999999999</v>
      </c>
      <c r="G28" s="29">
        <v>13.433999999999999</v>
      </c>
      <c r="H28" s="29">
        <v>13.433999999999999</v>
      </c>
      <c r="I28" s="29">
        <v>13.433999999999999</v>
      </c>
      <c r="J28" s="29">
        <v>13.433999999999999</v>
      </c>
    </row>
    <row r="29" spans="1:10" x14ac:dyDescent="0.2">
      <c r="A29" s="38"/>
      <c r="B29" s="38"/>
      <c r="C29" s="38"/>
      <c r="D29" s="38"/>
      <c r="E29" s="29"/>
      <c r="F29" s="29"/>
      <c r="G29" s="29"/>
      <c r="H29" s="29"/>
      <c r="I29" s="29"/>
      <c r="J29" s="29"/>
    </row>
    <row r="30" spans="1:10" x14ac:dyDescent="0.2">
      <c r="A30" s="17" t="s">
        <v>30</v>
      </c>
      <c r="B30" s="17"/>
      <c r="C30" s="17"/>
      <c r="D30" s="17"/>
      <c r="E30" s="29"/>
      <c r="F30" s="29"/>
      <c r="G30" s="29"/>
      <c r="H30" s="29"/>
      <c r="I30" s="29"/>
      <c r="J30" s="29"/>
    </row>
    <row r="31" spans="1:10" x14ac:dyDescent="0.2">
      <c r="A31" s="44" t="s">
        <v>85</v>
      </c>
      <c r="B31" s="44"/>
      <c r="C31" s="44"/>
      <c r="D31" s="44"/>
      <c r="E31" s="29">
        <v>-4.1500000000000004</v>
      </c>
      <c r="F31" s="29">
        <v>-4.1500000000000004</v>
      </c>
      <c r="G31" s="29">
        <v>-4.1500000000000004</v>
      </c>
      <c r="H31" s="29">
        <v>-4.1500000000000004</v>
      </c>
      <c r="I31" s="29">
        <v>-4.1500000000000004</v>
      </c>
      <c r="J31" s="29">
        <v>-4.1500000000000004</v>
      </c>
    </row>
    <row r="32" spans="1:10" x14ac:dyDescent="0.2">
      <c r="A32" s="44"/>
      <c r="B32" s="44"/>
      <c r="C32" s="44"/>
      <c r="D32" s="44"/>
      <c r="E32" s="29"/>
      <c r="F32" s="29"/>
      <c r="G32" s="29"/>
      <c r="H32" s="29"/>
      <c r="I32" s="29"/>
      <c r="J32" s="29"/>
    </row>
    <row r="33" spans="1:10" ht="14.5" x14ac:dyDescent="0.35">
      <c r="A33" s="195" t="s">
        <v>152</v>
      </c>
      <c r="B33" s="195"/>
      <c r="C33" s="195"/>
      <c r="D33" s="195"/>
      <c r="E33" s="199"/>
      <c r="F33" s="199"/>
      <c r="G33" s="199"/>
      <c r="H33" s="199"/>
      <c r="I33" s="199"/>
      <c r="J33" s="200"/>
    </row>
    <row r="34" spans="1:10" x14ac:dyDescent="0.2">
      <c r="A34" s="112" t="s">
        <v>29</v>
      </c>
      <c r="B34" s="112"/>
      <c r="C34" s="112"/>
      <c r="D34" s="112"/>
      <c r="E34" s="149"/>
      <c r="F34" s="149"/>
      <c r="G34" s="149"/>
      <c r="H34" s="149"/>
      <c r="I34" s="149"/>
      <c r="J34" s="149"/>
    </row>
    <row r="35" spans="1:10" x14ac:dyDescent="0.2">
      <c r="A35" s="144" t="s">
        <v>172</v>
      </c>
      <c r="B35" s="42">
        <v>-0.71099999999999997</v>
      </c>
      <c r="C35" s="42">
        <v>-27.532</v>
      </c>
      <c r="D35" s="42">
        <v>33.131999999999998</v>
      </c>
      <c r="E35" s="42">
        <v>-126.819</v>
      </c>
      <c r="F35" s="42">
        <v>-95.114000000000004</v>
      </c>
      <c r="G35" s="42">
        <v>-95.114000000000004</v>
      </c>
      <c r="H35" s="42">
        <v>-95.114000000000004</v>
      </c>
      <c r="I35" s="42">
        <v>-95.114000000000004</v>
      </c>
      <c r="J35" s="42">
        <v>-95.114000000000004</v>
      </c>
    </row>
    <row r="36" spans="1:10" ht="160" x14ac:dyDescent="0.2">
      <c r="A36" s="159" t="s">
        <v>226</v>
      </c>
      <c r="B36" s="160"/>
      <c r="C36" s="160"/>
      <c r="D36" s="160"/>
      <c r="E36" s="42"/>
      <c r="F36" s="42"/>
      <c r="G36" s="42"/>
      <c r="H36" s="42"/>
      <c r="I36" s="42"/>
      <c r="J36" s="42"/>
    </row>
    <row r="37" spans="1:10" x14ac:dyDescent="0.2">
      <c r="A37" s="151"/>
      <c r="B37" s="161"/>
      <c r="C37" s="161"/>
      <c r="D37" s="161"/>
      <c r="E37" s="42"/>
      <c r="F37" s="42"/>
      <c r="G37" s="42"/>
      <c r="H37" s="42"/>
      <c r="I37" s="42"/>
      <c r="J37" s="42"/>
    </row>
    <row r="38" spans="1:10" x14ac:dyDescent="0.2">
      <c r="A38" s="45" t="s">
        <v>176</v>
      </c>
      <c r="B38" s="161"/>
      <c r="C38" s="161"/>
      <c r="D38" s="161"/>
      <c r="E38" s="42"/>
      <c r="F38" s="42">
        <v>40.53</v>
      </c>
      <c r="G38" s="42">
        <v>40.53</v>
      </c>
      <c r="H38" s="42">
        <v>40.53</v>
      </c>
      <c r="I38" s="42">
        <v>40.53</v>
      </c>
      <c r="J38" s="42">
        <v>40.53</v>
      </c>
    </row>
    <row r="39" spans="1:10" ht="42" customHeight="1" x14ac:dyDescent="0.2">
      <c r="A39" s="159" t="s">
        <v>227</v>
      </c>
      <c r="B39" s="44"/>
      <c r="C39" s="44"/>
      <c r="D39" s="44"/>
      <c r="E39" s="29"/>
      <c r="F39" s="29"/>
      <c r="G39" s="29"/>
      <c r="H39" s="29"/>
      <c r="I39" s="29"/>
      <c r="J39" s="29"/>
    </row>
    <row r="40" spans="1:10" x14ac:dyDescent="0.2">
      <c r="A40" s="23"/>
      <c r="B40" s="23"/>
      <c r="C40" s="23"/>
      <c r="D40" s="23"/>
      <c r="E40" s="24"/>
      <c r="F40" s="24"/>
      <c r="G40" s="24"/>
      <c r="H40" s="24"/>
      <c r="I40" s="24"/>
      <c r="J40" s="24"/>
    </row>
    <row r="41" spans="1:10" x14ac:dyDescent="0.2">
      <c r="A41" s="4"/>
      <c r="B41" s="2"/>
      <c r="C41" s="2"/>
      <c r="D41" s="2"/>
      <c r="E41" s="2"/>
      <c r="F41" s="2"/>
      <c r="G41" s="2"/>
      <c r="H41" s="2"/>
      <c r="I41" s="2"/>
      <c r="J41" s="2"/>
    </row>
    <row r="42" spans="1:10" x14ac:dyDescent="0.2">
      <c r="A42" s="5"/>
      <c r="B42" s="9"/>
      <c r="C42" s="9"/>
      <c r="D42" s="9"/>
      <c r="E42" s="9"/>
      <c r="F42" s="9"/>
      <c r="G42" s="9"/>
      <c r="H42" s="9"/>
      <c r="I42" s="9"/>
      <c r="J42" s="9"/>
    </row>
  </sheetData>
  <mergeCells count="7">
    <mergeCell ref="A33:J33"/>
    <mergeCell ref="A1:J1"/>
    <mergeCell ref="A11:J11"/>
    <mergeCell ref="A12:J12"/>
    <mergeCell ref="A19:J19"/>
    <mergeCell ref="A24:J24"/>
    <mergeCell ref="A14:J14"/>
  </mergeCells>
  <pageMargins left="0.11811023622047245" right="0.11811023622047245" top="0.74803149606299213" bottom="0.74803149606299213" header="0.31496062992125984" footer="0.31496062992125984"/>
  <pageSetup paperSize="9" scale="80"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J36"/>
  <sheetViews>
    <sheetView topLeftCell="A15" workbookViewId="0">
      <selection activeCell="E20" sqref="E20:J20"/>
    </sheetView>
  </sheetViews>
  <sheetFormatPr defaultColWidth="9.1796875" defaultRowHeight="14.25" customHeight="1" x14ac:dyDescent="0.2"/>
  <cols>
    <col min="1" max="1" width="44.81640625" style="6" customWidth="1"/>
    <col min="2" max="4" width="10.1796875" style="6" customWidth="1"/>
    <col min="5" max="10" width="6.81640625" style="6" bestFit="1" customWidth="1"/>
    <col min="11" max="16384" width="9.1796875" style="6"/>
  </cols>
  <sheetData>
    <row r="1" spans="1:10" ht="18.649999999999999" customHeight="1" x14ac:dyDescent="0.35">
      <c r="A1" s="194" t="s">
        <v>44</v>
      </c>
      <c r="B1" s="194"/>
      <c r="C1" s="194"/>
      <c r="D1" s="194"/>
      <c r="E1" s="194"/>
      <c r="F1" s="194"/>
      <c r="G1" s="194"/>
      <c r="H1" s="194"/>
      <c r="I1" s="194"/>
      <c r="J1" s="193"/>
    </row>
    <row r="2" spans="1:10" ht="14.25" customHeight="1" x14ac:dyDescent="0.2">
      <c r="A2" s="19"/>
      <c r="B2" s="19">
        <v>2019</v>
      </c>
      <c r="C2" s="19">
        <v>2020</v>
      </c>
      <c r="D2" s="19">
        <v>2021</v>
      </c>
      <c r="E2" s="19">
        <v>2022</v>
      </c>
      <c r="F2" s="19">
        <v>2023</v>
      </c>
      <c r="G2" s="19">
        <v>2024</v>
      </c>
      <c r="H2" s="19">
        <v>2025</v>
      </c>
      <c r="I2" s="19">
        <v>2026</v>
      </c>
      <c r="J2" s="19">
        <v>2027</v>
      </c>
    </row>
    <row r="3" spans="1:10" ht="14.25" customHeight="1" x14ac:dyDescent="0.2">
      <c r="A3" s="20" t="s">
        <v>79</v>
      </c>
      <c r="B3" s="30">
        <v>779.41</v>
      </c>
      <c r="C3" s="30">
        <v>813.077</v>
      </c>
      <c r="D3" s="30">
        <v>847.41200000000003</v>
      </c>
      <c r="E3" s="30">
        <v>848.54700000000003</v>
      </c>
      <c r="F3" s="30">
        <v>848.54600000000005</v>
      </c>
      <c r="G3" s="30">
        <v>848.54600000000005</v>
      </c>
      <c r="H3" s="30">
        <v>848.54600000000005</v>
      </c>
      <c r="I3" s="30">
        <v>848.54600000000005</v>
      </c>
      <c r="J3" s="30">
        <v>848.54600000000005</v>
      </c>
    </row>
    <row r="4" spans="1:10" ht="14.25" customHeight="1" x14ac:dyDescent="0.2">
      <c r="A4" s="103" t="s">
        <v>137</v>
      </c>
      <c r="B4" s="107">
        <v>0</v>
      </c>
      <c r="C4" s="107">
        <v>0</v>
      </c>
      <c r="D4" s="107">
        <v>0</v>
      </c>
      <c r="E4" s="107">
        <v>0</v>
      </c>
      <c r="F4" s="107">
        <v>0</v>
      </c>
      <c r="G4" s="107">
        <v>0</v>
      </c>
      <c r="H4" s="107">
        <v>0</v>
      </c>
      <c r="I4" s="107">
        <v>0</v>
      </c>
      <c r="J4" s="107">
        <v>0</v>
      </c>
    </row>
    <row r="5" spans="1:10" ht="14.25" customHeight="1" x14ac:dyDescent="0.2">
      <c r="A5" s="103" t="s">
        <v>138</v>
      </c>
      <c r="B5" s="107">
        <v>-3.7360000000000002</v>
      </c>
      <c r="C5" s="107">
        <v>5.43</v>
      </c>
      <c r="D5" s="107">
        <v>0</v>
      </c>
      <c r="E5" s="107">
        <v>0</v>
      </c>
      <c r="F5" s="107">
        <v>0</v>
      </c>
      <c r="G5" s="107">
        <v>0</v>
      </c>
      <c r="H5" s="107">
        <v>0</v>
      </c>
      <c r="I5" s="107">
        <v>0</v>
      </c>
      <c r="J5" s="107">
        <v>0</v>
      </c>
    </row>
    <row r="6" spans="1:10" ht="14.25" customHeight="1" x14ac:dyDescent="0.2">
      <c r="A6" s="22" t="s">
        <v>80</v>
      </c>
      <c r="B6" s="86">
        <v>0</v>
      </c>
      <c r="C6" s="86">
        <v>0</v>
      </c>
      <c r="D6" s="86">
        <v>0</v>
      </c>
      <c r="E6" s="31">
        <v>31.25</v>
      </c>
      <c r="F6" s="31">
        <v>31.25</v>
      </c>
      <c r="G6" s="31">
        <v>31.25</v>
      </c>
      <c r="H6" s="31">
        <v>31.25</v>
      </c>
      <c r="I6" s="31">
        <v>31.25</v>
      </c>
      <c r="J6" s="31">
        <v>31.25</v>
      </c>
    </row>
    <row r="7" spans="1:10" ht="14.25" customHeight="1" x14ac:dyDescent="0.2">
      <c r="A7" s="103" t="s">
        <v>139</v>
      </c>
      <c r="B7" s="107">
        <v>1.021405182655144E-14</v>
      </c>
      <c r="C7" s="107">
        <v>-4.9737991503207013E-14</v>
      </c>
      <c r="D7" s="107">
        <v>0</v>
      </c>
      <c r="E7" s="107">
        <v>-5.7409999999999854</v>
      </c>
      <c r="F7" s="107">
        <v>8.8999999999941792E-2</v>
      </c>
      <c r="G7" s="107">
        <v>8.8999999999941792E-2</v>
      </c>
      <c r="H7" s="107">
        <v>8.8999999999941792E-2</v>
      </c>
      <c r="I7" s="107">
        <v>8.8999999999941792E-2</v>
      </c>
      <c r="J7" s="107">
        <v>8.8999999999941792E-2</v>
      </c>
    </row>
    <row r="8" spans="1:10" ht="14.25" customHeight="1" x14ac:dyDescent="0.2">
      <c r="A8" s="104" t="s">
        <v>100</v>
      </c>
      <c r="B8" s="109">
        <v>-3.73599999999999</v>
      </c>
      <c r="C8" s="109">
        <v>5.42999999999995</v>
      </c>
      <c r="D8" s="109">
        <v>0</v>
      </c>
      <c r="E8" s="109">
        <v>25.509000000000015</v>
      </c>
      <c r="F8" s="109">
        <v>31.338999999999942</v>
      </c>
      <c r="G8" s="109">
        <v>31.338999999999942</v>
      </c>
      <c r="H8" s="109">
        <v>31.338999999999942</v>
      </c>
      <c r="I8" s="109">
        <v>31.338999999999942</v>
      </c>
      <c r="J8" s="109">
        <v>31.338999999999942</v>
      </c>
    </row>
    <row r="9" spans="1:10" ht="14.25" customHeight="1" x14ac:dyDescent="0.2">
      <c r="A9" s="25" t="s">
        <v>146</v>
      </c>
      <c r="B9" s="32">
        <v>775.67399999999998</v>
      </c>
      <c r="C9" s="32">
        <v>818.50699999999995</v>
      </c>
      <c r="D9" s="32">
        <v>847.41200000000003</v>
      </c>
      <c r="E9" s="32">
        <v>874.05600000000004</v>
      </c>
      <c r="F9" s="32">
        <v>879.88499999999999</v>
      </c>
      <c r="G9" s="32">
        <v>879.88499999999999</v>
      </c>
      <c r="H9" s="32">
        <v>879.88499999999999</v>
      </c>
      <c r="I9" s="32">
        <v>879.88499999999999</v>
      </c>
      <c r="J9" s="32">
        <v>879.88499999999999</v>
      </c>
    </row>
    <row r="10" spans="1:10" ht="10" x14ac:dyDescent="0.2">
      <c r="A10" s="20"/>
      <c r="B10" s="20"/>
      <c r="C10" s="20"/>
      <c r="D10" s="20"/>
      <c r="E10" s="21"/>
      <c r="F10" s="21"/>
      <c r="G10" s="21"/>
      <c r="H10" s="21"/>
      <c r="I10" s="21"/>
      <c r="J10" s="21"/>
    </row>
    <row r="11" spans="1:10" ht="21" customHeight="1" x14ac:dyDescent="0.35">
      <c r="A11" s="201" t="s">
        <v>62</v>
      </c>
      <c r="B11" s="201"/>
      <c r="C11" s="201"/>
      <c r="D11" s="201"/>
      <c r="E11" s="202"/>
      <c r="F11" s="202"/>
      <c r="G11" s="202"/>
      <c r="H11" s="202"/>
      <c r="I11" s="202"/>
      <c r="J11" s="204"/>
    </row>
    <row r="12" spans="1:10" ht="14.25" customHeight="1" x14ac:dyDescent="0.2">
      <c r="A12" s="63"/>
      <c r="B12" s="110"/>
      <c r="C12" s="110"/>
      <c r="D12" s="110"/>
      <c r="E12" s="64"/>
      <c r="F12" s="64"/>
      <c r="G12" s="64"/>
      <c r="H12" s="64"/>
      <c r="I12" s="64"/>
      <c r="J12" s="111"/>
    </row>
    <row r="13" spans="1:10" ht="14.25" customHeight="1" x14ac:dyDescent="0.35">
      <c r="A13" s="195" t="s">
        <v>142</v>
      </c>
      <c r="B13" s="195"/>
      <c r="C13" s="195"/>
      <c r="D13" s="195"/>
      <c r="E13" s="199"/>
      <c r="F13" s="200"/>
      <c r="G13" s="200"/>
      <c r="H13" s="200"/>
      <c r="I13" s="200"/>
      <c r="J13" s="200"/>
    </row>
    <row r="14" spans="1:10" ht="14.25" customHeight="1" x14ac:dyDescent="0.2">
      <c r="A14" s="105" t="s">
        <v>29</v>
      </c>
      <c r="B14" s="108"/>
      <c r="C14" s="108"/>
      <c r="D14" s="108"/>
      <c r="E14" s="120"/>
      <c r="F14" s="21"/>
      <c r="G14" s="21"/>
      <c r="H14" s="21"/>
      <c r="I14" s="21"/>
      <c r="J14" s="21"/>
    </row>
    <row r="15" spans="1:10" ht="14.25" customHeight="1" x14ac:dyDescent="0.2">
      <c r="A15" s="106" t="s">
        <v>144</v>
      </c>
      <c r="B15" s="95">
        <v>-3.7360000000000002</v>
      </c>
      <c r="C15" s="95">
        <v>5.43</v>
      </c>
      <c r="D15" s="95"/>
      <c r="E15" s="43"/>
      <c r="F15" s="21"/>
      <c r="G15" s="21"/>
      <c r="H15" s="21"/>
      <c r="I15" s="21"/>
      <c r="J15" s="21"/>
    </row>
    <row r="16" spans="1:10" ht="20" x14ac:dyDescent="0.2">
      <c r="A16" s="120" t="s">
        <v>207</v>
      </c>
      <c r="B16" s="95"/>
      <c r="C16" s="95"/>
      <c r="D16" s="95"/>
      <c r="E16" s="43"/>
      <c r="F16" s="21"/>
      <c r="G16" s="21"/>
      <c r="H16" s="21"/>
      <c r="I16" s="21"/>
      <c r="J16" s="21"/>
    </row>
    <row r="17" spans="1:10" ht="14.25" customHeight="1" x14ac:dyDescent="0.2">
      <c r="A17" s="122"/>
      <c r="B17" s="95"/>
      <c r="C17" s="95"/>
      <c r="D17" s="95"/>
      <c r="E17" s="43"/>
      <c r="F17" s="120"/>
      <c r="G17" s="120"/>
      <c r="H17" s="120"/>
      <c r="I17" s="120"/>
      <c r="J17" s="120"/>
    </row>
    <row r="18" spans="1:10" ht="14.25" customHeight="1" x14ac:dyDescent="0.35">
      <c r="A18" s="195" t="s">
        <v>83</v>
      </c>
      <c r="B18" s="195"/>
      <c r="C18" s="195"/>
      <c r="D18" s="195"/>
      <c r="E18" s="199"/>
      <c r="F18" s="199"/>
      <c r="G18" s="199"/>
      <c r="H18" s="199"/>
      <c r="I18" s="199"/>
      <c r="J18" s="200"/>
    </row>
    <row r="19" spans="1:10" ht="14.25" customHeight="1" x14ac:dyDescent="0.2">
      <c r="A19" s="41" t="s">
        <v>29</v>
      </c>
      <c r="B19" s="41"/>
      <c r="C19" s="41"/>
      <c r="D19" s="41"/>
      <c r="E19" s="63"/>
      <c r="F19" s="63"/>
      <c r="G19" s="63"/>
      <c r="H19" s="63"/>
      <c r="I19" s="63"/>
      <c r="J19" s="110"/>
    </row>
    <row r="20" spans="1:10" ht="10" x14ac:dyDescent="0.2">
      <c r="A20" s="44" t="s">
        <v>82</v>
      </c>
      <c r="B20" s="44"/>
      <c r="C20" s="44"/>
      <c r="D20" s="44"/>
      <c r="E20" s="29">
        <v>31.25</v>
      </c>
      <c r="F20" s="29">
        <v>31.25</v>
      </c>
      <c r="G20" s="29">
        <v>31.25</v>
      </c>
      <c r="H20" s="29">
        <v>31.25</v>
      </c>
      <c r="I20" s="29">
        <v>31.25</v>
      </c>
      <c r="J20" s="29">
        <v>31.25</v>
      </c>
    </row>
    <row r="21" spans="1:10" ht="10" x14ac:dyDescent="0.2">
      <c r="A21" s="44"/>
      <c r="B21" s="44"/>
      <c r="C21" s="44"/>
      <c r="D21" s="44"/>
      <c r="E21" s="29"/>
      <c r="F21" s="29"/>
      <c r="G21" s="29"/>
      <c r="H21" s="29"/>
      <c r="I21" s="29"/>
      <c r="J21" s="29"/>
    </row>
    <row r="22" spans="1:10" ht="14.5" x14ac:dyDescent="0.35">
      <c r="A22" s="195" t="s">
        <v>152</v>
      </c>
      <c r="B22" s="195"/>
      <c r="C22" s="195"/>
      <c r="D22" s="195"/>
      <c r="E22" s="199"/>
      <c r="F22" s="199"/>
      <c r="G22" s="199"/>
      <c r="H22" s="199"/>
      <c r="I22" s="199"/>
      <c r="J22" s="200"/>
    </row>
    <row r="23" spans="1:10" ht="10" x14ac:dyDescent="0.2">
      <c r="A23" s="112" t="s">
        <v>29</v>
      </c>
      <c r="B23" s="112"/>
      <c r="C23" s="112"/>
      <c r="D23" s="112"/>
      <c r="E23" s="149"/>
      <c r="F23" s="149"/>
      <c r="G23" s="149"/>
      <c r="H23" s="149"/>
      <c r="I23" s="149"/>
      <c r="J23" s="149"/>
    </row>
    <row r="24" spans="1:10" ht="10" x14ac:dyDescent="0.2">
      <c r="A24" s="144" t="s">
        <v>172</v>
      </c>
      <c r="B24" s="112"/>
      <c r="C24" s="112"/>
      <c r="D24" s="112"/>
      <c r="E24" s="42">
        <v>-5.7409999999999997</v>
      </c>
      <c r="F24" s="42">
        <v>-6.0039999999999996</v>
      </c>
      <c r="G24" s="42">
        <v>-6.0039999999999996</v>
      </c>
      <c r="H24" s="42">
        <v>-6.0039999999999996</v>
      </c>
      <c r="I24" s="42">
        <v>-6.0039999999999996</v>
      </c>
      <c r="J24" s="42">
        <v>-6.0039999999999996</v>
      </c>
    </row>
    <row r="25" spans="1:10" ht="60" x14ac:dyDescent="0.2">
      <c r="A25" s="158" t="s">
        <v>233</v>
      </c>
      <c r="B25" s="112"/>
      <c r="C25" s="112"/>
      <c r="D25" s="112"/>
      <c r="E25" s="42"/>
      <c r="F25" s="42"/>
      <c r="G25" s="42"/>
      <c r="H25" s="42"/>
      <c r="I25" s="42"/>
      <c r="J25" s="42"/>
    </row>
    <row r="26" spans="1:10" ht="10" x14ac:dyDescent="0.2">
      <c r="A26" s="137"/>
      <c r="B26" s="112"/>
      <c r="C26" s="112"/>
      <c r="D26" s="112"/>
      <c r="E26" s="42"/>
      <c r="F26" s="42"/>
      <c r="G26" s="42"/>
      <c r="H26" s="42"/>
      <c r="I26" s="42"/>
      <c r="J26" s="42"/>
    </row>
    <row r="27" spans="1:10" ht="10" x14ac:dyDescent="0.2">
      <c r="A27" s="17" t="s">
        <v>30</v>
      </c>
      <c r="B27" s="44"/>
      <c r="C27" s="44"/>
      <c r="D27" s="44"/>
      <c r="E27" s="42"/>
      <c r="F27" s="42"/>
      <c r="G27" s="42"/>
      <c r="H27" s="42"/>
      <c r="I27" s="42"/>
      <c r="J27" s="42"/>
    </row>
    <row r="28" spans="1:10" ht="10" x14ac:dyDescent="0.2">
      <c r="A28" s="44" t="s">
        <v>234</v>
      </c>
      <c r="B28" s="44"/>
      <c r="C28" s="44"/>
      <c r="D28" s="44"/>
      <c r="E28" s="29"/>
      <c r="F28" s="29">
        <v>-2.2000000000000002</v>
      </c>
      <c r="G28" s="29">
        <v>-2.2000000000000002</v>
      </c>
      <c r="H28" s="29">
        <v>-2.2000000000000002</v>
      </c>
      <c r="I28" s="29">
        <v>-2.2000000000000002</v>
      </c>
      <c r="J28" s="29">
        <v>-2.2000000000000002</v>
      </c>
    </row>
    <row r="29" spans="1:10" ht="40" x14ac:dyDescent="0.2">
      <c r="A29" s="125" t="s">
        <v>235</v>
      </c>
      <c r="B29" s="44"/>
      <c r="C29" s="44"/>
      <c r="D29" s="44"/>
      <c r="E29" s="29"/>
      <c r="F29" s="29"/>
      <c r="G29" s="29"/>
      <c r="H29" s="29"/>
      <c r="I29" s="29"/>
      <c r="J29" s="29"/>
    </row>
    <row r="30" spans="1:10" ht="120" x14ac:dyDescent="0.2">
      <c r="A30" s="162" t="s">
        <v>236</v>
      </c>
      <c r="B30" s="44"/>
      <c r="C30" s="44"/>
      <c r="D30" s="44"/>
      <c r="E30" s="29"/>
      <c r="F30" s="29"/>
      <c r="G30" s="29"/>
      <c r="H30" s="29"/>
      <c r="I30" s="29"/>
      <c r="J30" s="29"/>
    </row>
    <row r="31" spans="1:10" ht="10" x14ac:dyDescent="0.2">
      <c r="A31" s="151"/>
      <c r="B31" s="44"/>
      <c r="C31" s="44"/>
      <c r="D31" s="44"/>
      <c r="E31" s="29"/>
      <c r="F31" s="29"/>
      <c r="G31" s="29"/>
      <c r="H31" s="29"/>
      <c r="I31" s="29"/>
      <c r="J31" s="29"/>
    </row>
    <row r="32" spans="1:10" ht="10" x14ac:dyDescent="0.2">
      <c r="A32" s="45" t="s">
        <v>176</v>
      </c>
      <c r="B32" s="44"/>
      <c r="C32" s="44"/>
      <c r="D32" s="44"/>
      <c r="E32" s="29"/>
      <c r="F32" s="29">
        <v>8.2929999999999993</v>
      </c>
      <c r="G32" s="29">
        <v>8.2929999999999993</v>
      </c>
      <c r="H32" s="29">
        <v>8.2929999999999993</v>
      </c>
      <c r="I32" s="29">
        <v>8.2929999999999993</v>
      </c>
      <c r="J32" s="29">
        <v>8.2929999999999993</v>
      </c>
    </row>
    <row r="33" spans="1:10" ht="20" x14ac:dyDescent="0.2">
      <c r="A33" s="162" t="s">
        <v>200</v>
      </c>
      <c r="B33" s="44"/>
      <c r="C33" s="44"/>
      <c r="D33" s="44"/>
      <c r="E33" s="29"/>
      <c r="F33" s="29"/>
      <c r="G33" s="29"/>
      <c r="H33" s="29"/>
      <c r="I33" s="29"/>
      <c r="J33" s="29"/>
    </row>
    <row r="34" spans="1:10" ht="14.25" customHeight="1" x14ac:dyDescent="0.2">
      <c r="A34" s="23"/>
      <c r="B34" s="23"/>
      <c r="C34" s="23"/>
      <c r="D34" s="23"/>
      <c r="E34" s="24"/>
      <c r="F34" s="24"/>
      <c r="G34" s="24"/>
      <c r="H34" s="24"/>
      <c r="I34" s="24"/>
      <c r="J34" s="24"/>
    </row>
    <row r="35" spans="1:10" ht="14.25" customHeight="1" x14ac:dyDescent="0.2">
      <c r="A35" s="4"/>
      <c r="B35" s="2"/>
      <c r="C35" s="2"/>
      <c r="D35" s="2"/>
      <c r="E35" s="2"/>
      <c r="F35" s="2"/>
      <c r="G35" s="2"/>
      <c r="H35" s="2"/>
      <c r="I35" s="2"/>
      <c r="J35" s="2"/>
    </row>
    <row r="36" spans="1:10" ht="14.25" customHeight="1" x14ac:dyDescent="0.2">
      <c r="A36" s="5"/>
      <c r="B36" s="9"/>
      <c r="C36" s="9"/>
      <c r="D36" s="9"/>
      <c r="E36" s="9"/>
      <c r="F36" s="9"/>
      <c r="G36" s="9"/>
      <c r="H36" s="9"/>
      <c r="I36" s="9"/>
      <c r="J36" s="9"/>
    </row>
  </sheetData>
  <mergeCells count="5">
    <mergeCell ref="A1:J1"/>
    <mergeCell ref="A11:J11"/>
    <mergeCell ref="A18:J18"/>
    <mergeCell ref="A13:J13"/>
    <mergeCell ref="A22:J2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J42"/>
  <sheetViews>
    <sheetView topLeftCell="A22" workbookViewId="0">
      <selection activeCell="B30" sqref="B30:J38"/>
    </sheetView>
  </sheetViews>
  <sheetFormatPr defaultColWidth="9.1796875" defaultRowHeight="10" x14ac:dyDescent="0.2"/>
  <cols>
    <col min="1" max="1" width="51.1796875" style="6" customWidth="1"/>
    <col min="2" max="4" width="9.54296875" style="6" customWidth="1"/>
    <col min="5" max="10" width="6.81640625" style="6" bestFit="1" customWidth="1"/>
    <col min="11" max="16384" width="9.1796875" style="6"/>
  </cols>
  <sheetData>
    <row r="1" spans="1:10" ht="18.75" customHeight="1" x14ac:dyDescent="0.35">
      <c r="A1" s="194" t="s">
        <v>38</v>
      </c>
      <c r="B1" s="194"/>
      <c r="C1" s="194"/>
      <c r="D1" s="194"/>
      <c r="E1" s="194"/>
      <c r="F1" s="194"/>
      <c r="G1" s="194"/>
      <c r="H1" s="194"/>
      <c r="I1" s="194"/>
      <c r="J1" s="193"/>
    </row>
    <row r="2" spans="1:10" ht="17.25" customHeight="1" x14ac:dyDescent="0.2">
      <c r="A2" s="19"/>
      <c r="B2" s="19">
        <v>2019</v>
      </c>
      <c r="C2" s="19">
        <v>2020</v>
      </c>
      <c r="D2" s="19">
        <v>2021</v>
      </c>
      <c r="E2" s="19">
        <v>2022</v>
      </c>
      <c r="F2" s="19">
        <v>2023</v>
      </c>
      <c r="G2" s="19">
        <v>2024</v>
      </c>
      <c r="H2" s="19">
        <v>2025</v>
      </c>
      <c r="I2" s="19">
        <v>2026</v>
      </c>
      <c r="J2" s="19">
        <v>2027</v>
      </c>
    </row>
    <row r="3" spans="1:10" ht="17.25" customHeight="1" x14ac:dyDescent="0.2">
      <c r="A3" s="20" t="s">
        <v>79</v>
      </c>
      <c r="B3" s="30">
        <v>115.712</v>
      </c>
      <c r="C3" s="30">
        <v>115.26300000000001</v>
      </c>
      <c r="D3" s="30">
        <v>124.09399999999999</v>
      </c>
      <c r="E3" s="30">
        <v>125.113</v>
      </c>
      <c r="F3" s="30">
        <v>125.11199999999999</v>
      </c>
      <c r="G3" s="30">
        <v>125.11199999999999</v>
      </c>
      <c r="H3" s="30">
        <v>125.11199999999999</v>
      </c>
      <c r="I3" s="30">
        <v>125.11199999999999</v>
      </c>
      <c r="J3" s="30">
        <v>125.11199999999999</v>
      </c>
    </row>
    <row r="4" spans="1:10" ht="17.25" customHeight="1" x14ac:dyDescent="0.2">
      <c r="A4" s="103" t="s">
        <v>137</v>
      </c>
      <c r="B4" s="107">
        <v>0</v>
      </c>
      <c r="C4" s="107">
        <v>0</v>
      </c>
      <c r="D4" s="107">
        <v>1.4630000000000001</v>
      </c>
      <c r="E4" s="86">
        <v>0</v>
      </c>
      <c r="F4" s="86">
        <v>0</v>
      </c>
      <c r="G4" s="86">
        <v>0</v>
      </c>
      <c r="H4" s="86">
        <v>0</v>
      </c>
      <c r="I4" s="86">
        <v>0</v>
      </c>
      <c r="J4" s="86">
        <v>0</v>
      </c>
    </row>
    <row r="5" spans="1:10" ht="17.25" customHeight="1" x14ac:dyDescent="0.2">
      <c r="A5" s="103" t="s">
        <v>138</v>
      </c>
      <c r="B5" s="107">
        <v>-3.3290000000000077</v>
      </c>
      <c r="C5" s="107">
        <v>4.5789999999999935</v>
      </c>
      <c r="D5" s="107">
        <v>7.9936057773011271E-15</v>
      </c>
      <c r="E5" s="86">
        <v>0</v>
      </c>
      <c r="F5" s="86">
        <v>0</v>
      </c>
      <c r="G5" s="86">
        <v>0</v>
      </c>
      <c r="H5" s="86">
        <v>0</v>
      </c>
      <c r="I5" s="86">
        <v>0</v>
      </c>
      <c r="J5" s="86">
        <v>0</v>
      </c>
    </row>
    <row r="6" spans="1:10" ht="17.25" customHeight="1" x14ac:dyDescent="0.2">
      <c r="A6" s="22" t="s">
        <v>80</v>
      </c>
      <c r="B6" s="86">
        <v>0</v>
      </c>
      <c r="C6" s="86">
        <v>0</v>
      </c>
      <c r="D6" s="86">
        <v>0</v>
      </c>
      <c r="E6" s="31">
        <v>4.6440000000000055</v>
      </c>
      <c r="F6" s="31">
        <v>4.6440000000000055</v>
      </c>
      <c r="G6" s="31">
        <v>4.6440000000000055</v>
      </c>
      <c r="H6" s="31">
        <v>4.6440000000000055</v>
      </c>
      <c r="I6" s="31">
        <v>4.6440000000000055</v>
      </c>
      <c r="J6" s="31">
        <v>4.6440000000000099</v>
      </c>
    </row>
    <row r="7" spans="1:10" ht="17.25" customHeight="1" x14ac:dyDescent="0.2">
      <c r="A7" s="103" t="s">
        <v>139</v>
      </c>
      <c r="B7" s="107">
        <v>-2.597999999999999</v>
      </c>
      <c r="C7" s="107">
        <v>0</v>
      </c>
      <c r="D7" s="107">
        <v>0</v>
      </c>
      <c r="E7" s="107">
        <v>14.477000000000004</v>
      </c>
      <c r="F7" s="107">
        <v>63.206999999999994</v>
      </c>
      <c r="G7" s="107">
        <v>13.206999999999994</v>
      </c>
      <c r="H7" s="107">
        <v>13.206999999999994</v>
      </c>
      <c r="I7" s="107">
        <v>13.206999999999994</v>
      </c>
      <c r="J7" s="107">
        <v>13.20699999999999</v>
      </c>
    </row>
    <row r="8" spans="1:10" ht="17.25" customHeight="1" x14ac:dyDescent="0.2">
      <c r="A8" s="104" t="s">
        <v>100</v>
      </c>
      <c r="B8" s="109">
        <v>-5.9270000000000067</v>
      </c>
      <c r="C8" s="109">
        <v>4.5789999999999935</v>
      </c>
      <c r="D8" s="109">
        <v>1.4630000000000081</v>
      </c>
      <c r="E8" s="109">
        <v>19.121000000000009</v>
      </c>
      <c r="F8" s="109">
        <v>67.850999999999999</v>
      </c>
      <c r="G8" s="109">
        <v>17.850999999999999</v>
      </c>
      <c r="H8" s="109">
        <v>17.850999999999999</v>
      </c>
      <c r="I8" s="109">
        <v>17.850999999999999</v>
      </c>
      <c r="J8" s="109">
        <v>17.850999999999999</v>
      </c>
    </row>
    <row r="9" spans="1:10" x14ac:dyDescent="0.2">
      <c r="A9" s="25" t="s">
        <v>146</v>
      </c>
      <c r="B9" s="32">
        <v>109.785</v>
      </c>
      <c r="C9" s="32">
        <v>119.842</v>
      </c>
      <c r="D9" s="32">
        <v>125.557</v>
      </c>
      <c r="E9" s="32">
        <v>144.23400000000001</v>
      </c>
      <c r="F9" s="32">
        <v>192.96299999999999</v>
      </c>
      <c r="G9" s="32">
        <v>142.96299999999999</v>
      </c>
      <c r="H9" s="32">
        <v>142.96299999999999</v>
      </c>
      <c r="I9" s="32">
        <v>142.96299999999999</v>
      </c>
      <c r="J9" s="32">
        <v>142.96299999999999</v>
      </c>
    </row>
    <row r="10" spans="1:10" x14ac:dyDescent="0.2">
      <c r="A10" s="20"/>
      <c r="B10" s="20"/>
      <c r="C10" s="20"/>
      <c r="D10" s="20"/>
      <c r="E10" s="21"/>
      <c r="F10" s="21"/>
      <c r="G10" s="21"/>
      <c r="H10" s="21"/>
      <c r="I10" s="21"/>
      <c r="J10" s="21"/>
    </row>
    <row r="11" spans="1:10" ht="45.65" customHeight="1" x14ac:dyDescent="0.35">
      <c r="A11" s="201" t="s">
        <v>67</v>
      </c>
      <c r="B11" s="201"/>
      <c r="C11" s="201"/>
      <c r="D11" s="201"/>
      <c r="E11" s="202"/>
      <c r="F11" s="202"/>
      <c r="G11" s="202"/>
      <c r="H11" s="202"/>
      <c r="I11" s="202"/>
      <c r="J11" s="204"/>
    </row>
    <row r="12" spans="1:10" ht="15" customHeight="1" x14ac:dyDescent="0.2">
      <c r="A12" s="20"/>
      <c r="B12" s="20"/>
      <c r="C12" s="20"/>
      <c r="D12" s="20"/>
      <c r="E12" s="21"/>
      <c r="F12" s="21"/>
      <c r="G12" s="21"/>
      <c r="H12" s="21"/>
      <c r="I12" s="21"/>
      <c r="J12" s="21"/>
    </row>
    <row r="13" spans="1:10" ht="15" customHeight="1" x14ac:dyDescent="0.35">
      <c r="A13" s="195" t="s">
        <v>147</v>
      </c>
      <c r="B13" s="195"/>
      <c r="C13" s="195"/>
      <c r="D13" s="195"/>
      <c r="E13" s="199"/>
      <c r="F13" s="200"/>
      <c r="G13" s="200"/>
      <c r="H13" s="200"/>
      <c r="I13" s="200"/>
      <c r="J13" s="200"/>
    </row>
    <row r="14" spans="1:10" ht="15" customHeight="1" x14ac:dyDescent="0.2">
      <c r="A14" s="105" t="s">
        <v>29</v>
      </c>
      <c r="B14" s="18"/>
      <c r="C14" s="18"/>
      <c r="D14" s="18"/>
      <c r="E14" s="21"/>
      <c r="F14" s="21"/>
      <c r="G14" s="21"/>
      <c r="H14" s="21"/>
      <c r="I14" s="21"/>
      <c r="J14" s="21"/>
    </row>
    <row r="15" spans="1:10" ht="15" customHeight="1" x14ac:dyDescent="0.2">
      <c r="A15" s="106" t="s">
        <v>140</v>
      </c>
      <c r="B15" s="18"/>
      <c r="C15" s="18"/>
      <c r="D15" s="92">
        <v>1.4630000000000001</v>
      </c>
      <c r="E15" s="92"/>
      <c r="F15" s="21"/>
      <c r="G15" s="21"/>
      <c r="H15" s="21"/>
      <c r="I15" s="21"/>
      <c r="J15" s="21"/>
    </row>
    <row r="16" spans="1:10" ht="20" x14ac:dyDescent="0.2">
      <c r="A16" s="122" t="s">
        <v>197</v>
      </c>
      <c r="B16" s="18"/>
      <c r="C16" s="18"/>
      <c r="D16" s="107"/>
      <c r="E16" s="21"/>
      <c r="F16" s="21"/>
      <c r="G16" s="21"/>
      <c r="H16" s="21"/>
      <c r="I16" s="21"/>
      <c r="J16" s="21"/>
    </row>
    <row r="17" spans="1:10" ht="15" customHeight="1" x14ac:dyDescent="0.2">
      <c r="A17" s="28"/>
      <c r="B17" s="95"/>
      <c r="C17" s="95"/>
      <c r="D17" s="95"/>
      <c r="E17" s="43"/>
      <c r="F17" s="21"/>
      <c r="G17" s="21"/>
      <c r="H17" s="21"/>
      <c r="I17" s="21"/>
      <c r="J17" s="21"/>
    </row>
    <row r="18" spans="1:10" ht="15" customHeight="1" x14ac:dyDescent="0.35">
      <c r="A18" s="195" t="s">
        <v>142</v>
      </c>
      <c r="B18" s="195"/>
      <c r="C18" s="195"/>
      <c r="D18" s="195"/>
      <c r="E18" s="199"/>
      <c r="F18" s="200"/>
      <c r="G18" s="200"/>
      <c r="H18" s="200"/>
      <c r="I18" s="200"/>
      <c r="J18" s="200"/>
    </row>
    <row r="19" spans="1:10" ht="15" customHeight="1" x14ac:dyDescent="0.2">
      <c r="A19" s="105" t="s">
        <v>29</v>
      </c>
      <c r="B19" s="108"/>
      <c r="C19" s="108"/>
      <c r="D19" s="108"/>
      <c r="E19" s="120"/>
      <c r="F19" s="21"/>
      <c r="G19" s="21"/>
      <c r="H19" s="21"/>
      <c r="I19" s="21"/>
      <c r="J19" s="21"/>
    </row>
    <row r="20" spans="1:10" ht="15" customHeight="1" x14ac:dyDescent="0.2">
      <c r="A20" s="106" t="s">
        <v>144</v>
      </c>
      <c r="B20" s="80">
        <v>-3.3290000000000002</v>
      </c>
      <c r="C20" s="80">
        <v>4.5789999999999997</v>
      </c>
      <c r="D20" s="95"/>
      <c r="E20" s="43"/>
      <c r="F20" s="21"/>
      <c r="G20" s="21"/>
      <c r="H20" s="21"/>
      <c r="I20" s="21"/>
      <c r="J20" s="21"/>
    </row>
    <row r="21" spans="1:10" ht="20" x14ac:dyDescent="0.2">
      <c r="A21" s="122" t="s">
        <v>194</v>
      </c>
      <c r="B21" s="95"/>
      <c r="C21" s="95"/>
      <c r="D21" s="95"/>
      <c r="E21" s="43"/>
      <c r="F21" s="21"/>
      <c r="G21" s="21"/>
      <c r="H21" s="21"/>
      <c r="I21" s="21"/>
      <c r="J21" s="21"/>
    </row>
    <row r="22" spans="1:10" ht="15" customHeight="1" x14ac:dyDescent="0.2">
      <c r="A22" s="20"/>
      <c r="B22" s="20"/>
      <c r="C22" s="20"/>
      <c r="D22" s="20"/>
      <c r="E22" s="21"/>
      <c r="F22" s="21"/>
      <c r="G22" s="21"/>
      <c r="H22" s="21"/>
      <c r="I22" s="21"/>
      <c r="J22" s="21"/>
    </row>
    <row r="23" spans="1:10" ht="15" customHeight="1" x14ac:dyDescent="0.2">
      <c r="A23" s="20"/>
      <c r="B23" s="20"/>
      <c r="C23" s="20"/>
      <c r="D23" s="20"/>
      <c r="E23" s="21"/>
      <c r="F23" s="21"/>
      <c r="G23" s="21"/>
      <c r="H23" s="21"/>
      <c r="I23" s="21"/>
      <c r="J23" s="21"/>
    </row>
    <row r="24" spans="1:10" ht="13" customHeight="1" x14ac:dyDescent="0.35">
      <c r="A24" s="195" t="s">
        <v>83</v>
      </c>
      <c r="B24" s="195"/>
      <c r="C24" s="195"/>
      <c r="D24" s="195"/>
      <c r="E24" s="199"/>
      <c r="F24" s="199"/>
      <c r="G24" s="199"/>
      <c r="H24" s="199"/>
      <c r="I24" s="199"/>
      <c r="J24" s="200"/>
    </row>
    <row r="25" spans="1:10" ht="18" customHeight="1" x14ac:dyDescent="0.2">
      <c r="A25" s="41" t="s">
        <v>29</v>
      </c>
      <c r="B25" s="41"/>
      <c r="C25" s="41"/>
      <c r="D25" s="41"/>
      <c r="E25" s="42"/>
      <c r="F25" s="42"/>
      <c r="G25" s="42"/>
      <c r="H25" s="42"/>
      <c r="I25" s="42"/>
      <c r="J25" s="42"/>
    </row>
    <row r="26" spans="1:10" ht="15" customHeight="1" x14ac:dyDescent="0.2">
      <c r="A26" s="44" t="s">
        <v>82</v>
      </c>
      <c r="B26" s="44"/>
      <c r="C26" s="44"/>
      <c r="D26" s="44"/>
      <c r="E26" s="29">
        <v>4.6440000000000001</v>
      </c>
      <c r="F26" s="29">
        <v>4.6440000000000001</v>
      </c>
      <c r="G26" s="29">
        <v>4.6440000000000001</v>
      </c>
      <c r="H26" s="29">
        <v>4.6440000000000001</v>
      </c>
      <c r="I26" s="29">
        <v>4.6440000000000001</v>
      </c>
      <c r="J26" s="29">
        <v>4.6440000000000001</v>
      </c>
    </row>
    <row r="27" spans="1:10" ht="15" customHeight="1" x14ac:dyDescent="0.2">
      <c r="A27" s="44"/>
      <c r="B27" s="44"/>
      <c r="C27" s="44"/>
      <c r="D27" s="44"/>
      <c r="E27" s="29"/>
      <c r="F27" s="29"/>
      <c r="G27" s="29"/>
      <c r="H27" s="29"/>
      <c r="I27" s="29"/>
      <c r="J27" s="29"/>
    </row>
    <row r="28" spans="1:10" ht="15" customHeight="1" x14ac:dyDescent="0.35">
      <c r="A28" s="195" t="s">
        <v>152</v>
      </c>
      <c r="B28" s="195"/>
      <c r="C28" s="195"/>
      <c r="D28" s="195"/>
      <c r="E28" s="199"/>
      <c r="F28" s="199"/>
      <c r="G28" s="199"/>
      <c r="H28" s="199"/>
      <c r="I28" s="199"/>
      <c r="J28" s="200"/>
    </row>
    <row r="29" spans="1:10" ht="15" customHeight="1" x14ac:dyDescent="0.2">
      <c r="A29" s="112" t="s">
        <v>29</v>
      </c>
      <c r="B29" s="112"/>
      <c r="C29" s="112"/>
      <c r="D29" s="112"/>
      <c r="E29" s="149"/>
      <c r="F29" s="149"/>
      <c r="G29" s="149"/>
      <c r="H29" s="149"/>
      <c r="I29" s="149"/>
      <c r="J29" s="149"/>
    </row>
    <row r="30" spans="1:10" ht="15" customHeight="1" x14ac:dyDescent="0.2">
      <c r="A30" s="144" t="s">
        <v>172</v>
      </c>
      <c r="B30" s="42">
        <v>-2.5979999999999999</v>
      </c>
      <c r="C30" s="160"/>
      <c r="D30" s="160"/>
      <c r="E30" s="42">
        <v>14.477</v>
      </c>
      <c r="F30" s="42">
        <v>10.858000000000001</v>
      </c>
      <c r="G30" s="42">
        <v>10.858000000000001</v>
      </c>
      <c r="H30" s="42">
        <v>10.858000000000001</v>
      </c>
      <c r="I30" s="42">
        <v>10.858000000000001</v>
      </c>
      <c r="J30" s="42">
        <v>10.858000000000001</v>
      </c>
    </row>
    <row r="31" spans="1:10" ht="70" x14ac:dyDescent="0.2">
      <c r="A31" s="158" t="s">
        <v>237</v>
      </c>
      <c r="B31" s="160"/>
      <c r="C31" s="160"/>
      <c r="D31" s="160"/>
      <c r="E31" s="42"/>
      <c r="F31" s="42"/>
      <c r="G31" s="42"/>
      <c r="H31" s="42"/>
      <c r="I31" s="42"/>
      <c r="J31" s="42"/>
    </row>
    <row r="32" spans="1:10" ht="15" customHeight="1" x14ac:dyDescent="0.2">
      <c r="A32" s="137"/>
      <c r="B32" s="160"/>
      <c r="C32" s="160"/>
      <c r="D32" s="160"/>
      <c r="E32" s="42"/>
      <c r="F32" s="42"/>
      <c r="G32" s="42"/>
      <c r="H32" s="42"/>
      <c r="I32" s="42"/>
      <c r="J32" s="42"/>
    </row>
    <row r="33" spans="1:10" ht="15" customHeight="1" x14ac:dyDescent="0.2">
      <c r="A33" s="17" t="s">
        <v>30</v>
      </c>
      <c r="B33" s="161"/>
      <c r="C33" s="161"/>
      <c r="D33" s="161"/>
      <c r="E33" s="42"/>
      <c r="F33" s="42"/>
      <c r="G33" s="42"/>
      <c r="H33" s="42"/>
      <c r="I33" s="42"/>
      <c r="J33" s="42"/>
    </row>
    <row r="34" spans="1:10" ht="15" customHeight="1" x14ac:dyDescent="0.2">
      <c r="A34" s="44" t="s">
        <v>238</v>
      </c>
      <c r="B34" s="161"/>
      <c r="C34" s="161"/>
      <c r="D34" s="161"/>
      <c r="E34" s="76"/>
      <c r="F34" s="76">
        <v>50</v>
      </c>
      <c r="G34" s="29"/>
      <c r="H34" s="29"/>
      <c r="I34" s="29"/>
      <c r="J34" s="29"/>
    </row>
    <row r="35" spans="1:10" ht="40" x14ac:dyDescent="0.2">
      <c r="A35" s="125" t="s">
        <v>156</v>
      </c>
      <c r="B35" s="161"/>
      <c r="C35" s="161"/>
      <c r="D35" s="161"/>
      <c r="E35" s="76"/>
      <c r="F35" s="76"/>
      <c r="G35" s="29"/>
      <c r="H35" s="29"/>
      <c r="I35" s="29"/>
      <c r="J35" s="29"/>
    </row>
    <row r="36" spans="1:10" ht="150" x14ac:dyDescent="0.2">
      <c r="A36" s="151" t="s">
        <v>219</v>
      </c>
      <c r="B36" s="161"/>
      <c r="C36" s="161"/>
      <c r="D36" s="161"/>
      <c r="E36" s="76"/>
      <c r="F36" s="76"/>
      <c r="G36" s="29"/>
      <c r="H36" s="29"/>
      <c r="I36" s="29"/>
      <c r="J36" s="29"/>
    </row>
    <row r="37" spans="1:10" x14ac:dyDescent="0.2">
      <c r="A37" s="137"/>
      <c r="B37" s="161"/>
      <c r="C37" s="161"/>
      <c r="D37" s="161"/>
      <c r="E37" s="76"/>
      <c r="F37" s="76"/>
      <c r="G37" s="29"/>
      <c r="H37" s="29"/>
      <c r="I37" s="29"/>
      <c r="J37" s="29"/>
    </row>
    <row r="38" spans="1:10" x14ac:dyDescent="0.2">
      <c r="A38" s="45" t="s">
        <v>176</v>
      </c>
      <c r="B38" s="161"/>
      <c r="C38" s="161"/>
      <c r="D38" s="161"/>
      <c r="E38" s="76"/>
      <c r="F38" s="76">
        <v>2.3490000000000002</v>
      </c>
      <c r="G38" s="76">
        <v>2.3490000000000002</v>
      </c>
      <c r="H38" s="76">
        <v>2.3490000000000002</v>
      </c>
      <c r="I38" s="76">
        <v>2.3490000000000002</v>
      </c>
      <c r="J38" s="76">
        <v>2.3490000000000002</v>
      </c>
    </row>
    <row r="39" spans="1:10" ht="20" x14ac:dyDescent="0.2">
      <c r="A39" s="162" t="s">
        <v>200</v>
      </c>
      <c r="B39" s="44"/>
      <c r="C39" s="44"/>
      <c r="D39" s="44"/>
      <c r="E39" s="76"/>
      <c r="F39" s="76"/>
      <c r="G39" s="76"/>
      <c r="H39" s="76"/>
      <c r="I39" s="76"/>
      <c r="J39" s="76"/>
    </row>
    <row r="40" spans="1:10" ht="14.9" customHeight="1" x14ac:dyDescent="0.2">
      <c r="A40" s="23"/>
      <c r="B40" s="23"/>
      <c r="C40" s="23"/>
      <c r="D40" s="23"/>
      <c r="E40" s="24"/>
      <c r="F40" s="24"/>
      <c r="G40" s="24"/>
      <c r="H40" s="24"/>
      <c r="I40" s="24"/>
      <c r="J40" s="24"/>
    </row>
    <row r="41" spans="1:10" x14ac:dyDescent="0.2">
      <c r="A41" s="4"/>
      <c r="B41" s="2"/>
      <c r="C41" s="2"/>
      <c r="D41" s="2"/>
      <c r="E41" s="2"/>
      <c r="F41" s="2"/>
      <c r="G41" s="2"/>
      <c r="H41" s="2"/>
      <c r="I41" s="2"/>
      <c r="J41" s="2"/>
    </row>
    <row r="42" spans="1:10" x14ac:dyDescent="0.2">
      <c r="A42" s="5"/>
      <c r="B42" s="37"/>
      <c r="C42" s="37"/>
      <c r="D42" s="37"/>
      <c r="E42" s="37"/>
      <c r="F42" s="37"/>
      <c r="G42" s="37"/>
      <c r="H42" s="37"/>
      <c r="I42" s="37"/>
      <c r="J42" s="37"/>
    </row>
  </sheetData>
  <mergeCells count="6">
    <mergeCell ref="A28:J28"/>
    <mergeCell ref="A1:J1"/>
    <mergeCell ref="A11:J11"/>
    <mergeCell ref="A24:J24"/>
    <mergeCell ref="A13:J13"/>
    <mergeCell ref="A18:J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J49"/>
  <sheetViews>
    <sheetView topLeftCell="A29" workbookViewId="0">
      <selection activeCell="B38" sqref="B38:J45"/>
    </sheetView>
  </sheetViews>
  <sheetFormatPr defaultColWidth="9.1796875" defaultRowHeight="10" x14ac:dyDescent="0.2"/>
  <cols>
    <col min="1" max="1" width="44.1796875" style="6" customWidth="1"/>
    <col min="2" max="10" width="6.81640625" style="6" customWidth="1"/>
    <col min="11" max="16384" width="9.1796875" style="6"/>
  </cols>
  <sheetData>
    <row r="1" spans="1:10" ht="27" customHeight="1" x14ac:dyDescent="0.35">
      <c r="A1" s="194" t="s">
        <v>37</v>
      </c>
      <c r="B1" s="194"/>
      <c r="C1" s="194"/>
      <c r="D1" s="194"/>
      <c r="E1" s="194"/>
      <c r="F1" s="194"/>
      <c r="G1" s="194"/>
      <c r="H1" s="194"/>
      <c r="I1" s="194"/>
      <c r="J1" s="193"/>
    </row>
    <row r="2" spans="1:10" ht="14.15" customHeight="1" x14ac:dyDescent="0.2">
      <c r="A2" s="19"/>
      <c r="B2" s="19">
        <v>2019</v>
      </c>
      <c r="C2" s="19">
        <v>2020</v>
      </c>
      <c r="D2" s="19">
        <v>2021</v>
      </c>
      <c r="E2" s="19">
        <v>2022</v>
      </c>
      <c r="F2" s="19">
        <v>2023</v>
      </c>
      <c r="G2" s="19">
        <v>2024</v>
      </c>
      <c r="H2" s="19">
        <v>2025</v>
      </c>
      <c r="I2" s="19">
        <v>2026</v>
      </c>
      <c r="J2" s="19">
        <v>2027</v>
      </c>
    </row>
    <row r="3" spans="1:10" ht="14.15" customHeight="1" x14ac:dyDescent="0.2">
      <c r="A3" s="20" t="s">
        <v>79</v>
      </c>
      <c r="B3" s="30">
        <v>579.28300000000002</v>
      </c>
      <c r="C3" s="30">
        <v>584.678</v>
      </c>
      <c r="D3" s="30">
        <v>563.45100000000002</v>
      </c>
      <c r="E3" s="30">
        <v>553.11</v>
      </c>
      <c r="F3" s="30">
        <v>550.41800000000001</v>
      </c>
      <c r="G3" s="30">
        <v>550.41800000000001</v>
      </c>
      <c r="H3" s="30">
        <v>550.41800000000001</v>
      </c>
      <c r="I3" s="30">
        <v>550.41800000000001</v>
      </c>
      <c r="J3" s="30">
        <v>550.41800000000001</v>
      </c>
    </row>
    <row r="4" spans="1:10" ht="14.15" customHeight="1" x14ac:dyDescent="0.2">
      <c r="A4" s="103" t="s">
        <v>137</v>
      </c>
      <c r="B4" s="107">
        <v>0</v>
      </c>
      <c r="C4" s="107">
        <v>0</v>
      </c>
      <c r="D4" s="107">
        <v>5.0229999999999997</v>
      </c>
      <c r="E4" s="86">
        <v>0</v>
      </c>
      <c r="F4" s="86">
        <v>0</v>
      </c>
      <c r="G4" s="86">
        <v>0</v>
      </c>
      <c r="H4" s="86">
        <v>0</v>
      </c>
      <c r="I4" s="86">
        <v>0</v>
      </c>
      <c r="J4" s="86">
        <v>0</v>
      </c>
    </row>
    <row r="5" spans="1:10" ht="14.15" customHeight="1" x14ac:dyDescent="0.2">
      <c r="A5" s="103" t="s">
        <v>138</v>
      </c>
      <c r="B5" s="107">
        <v>-10.109000000000037</v>
      </c>
      <c r="C5" s="107">
        <v>-23.173000000000002</v>
      </c>
      <c r="D5" s="107">
        <v>8.2740000000000258</v>
      </c>
      <c r="E5" s="86">
        <v>0</v>
      </c>
      <c r="F5" s="86">
        <v>0</v>
      </c>
      <c r="G5" s="86">
        <v>0</v>
      </c>
      <c r="H5" s="86">
        <v>0</v>
      </c>
      <c r="I5" s="86">
        <v>0</v>
      </c>
      <c r="J5" s="86">
        <v>0</v>
      </c>
    </row>
    <row r="6" spans="1:10" ht="14.15" customHeight="1" x14ac:dyDescent="0.2">
      <c r="A6" s="22" t="s">
        <v>80</v>
      </c>
      <c r="B6" s="86">
        <v>0</v>
      </c>
      <c r="C6" s="86">
        <v>0</v>
      </c>
      <c r="D6" s="86">
        <v>0</v>
      </c>
      <c r="E6" s="31">
        <v>20.529999999999973</v>
      </c>
      <c r="F6" s="31">
        <v>20.42999999999995</v>
      </c>
      <c r="G6" s="31">
        <v>20.42999999999995</v>
      </c>
      <c r="H6" s="31">
        <v>20.42999999999995</v>
      </c>
      <c r="I6" s="31">
        <v>20.42999999999995</v>
      </c>
      <c r="J6" s="31">
        <v>20.4299999999999</v>
      </c>
    </row>
    <row r="7" spans="1:10" ht="14.15" customHeight="1" x14ac:dyDescent="0.2">
      <c r="A7" s="103" t="s">
        <v>139</v>
      </c>
      <c r="B7" s="107">
        <v>1.6410000000000764</v>
      </c>
      <c r="C7" s="107">
        <v>-2.8559999999999945</v>
      </c>
      <c r="D7" s="107">
        <v>-33.735000000000014</v>
      </c>
      <c r="E7" s="107">
        <v>-23.524000000000001</v>
      </c>
      <c r="F7" s="107">
        <v>-13.669999999999959</v>
      </c>
      <c r="G7" s="107">
        <v>-13.669999999999959</v>
      </c>
      <c r="H7" s="107">
        <v>-13.669999999999959</v>
      </c>
      <c r="I7" s="107">
        <v>-13.669999999999959</v>
      </c>
      <c r="J7" s="107">
        <v>-13.669999999999909</v>
      </c>
    </row>
    <row r="8" spans="1:10" ht="14.15" customHeight="1" x14ac:dyDescent="0.2">
      <c r="A8" s="104" t="s">
        <v>100</v>
      </c>
      <c r="B8" s="109">
        <v>-8.4679999999999609</v>
      </c>
      <c r="C8" s="109">
        <v>-26.028999999999996</v>
      </c>
      <c r="D8" s="109">
        <v>-20.437999999999988</v>
      </c>
      <c r="E8" s="109">
        <v>-2.9940000000000282</v>
      </c>
      <c r="F8" s="109">
        <v>6.7599999999999909</v>
      </c>
      <c r="G8" s="109">
        <v>6.7599999999999909</v>
      </c>
      <c r="H8" s="109">
        <v>6.7599999999999909</v>
      </c>
      <c r="I8" s="109">
        <v>6.7599999999999909</v>
      </c>
      <c r="J8" s="109">
        <v>6.7599999999999909</v>
      </c>
    </row>
    <row r="9" spans="1:10" ht="14.15" customHeight="1" x14ac:dyDescent="0.2">
      <c r="A9" s="25" t="s">
        <v>146</v>
      </c>
      <c r="B9" s="32">
        <v>570.81500000000005</v>
      </c>
      <c r="C9" s="32">
        <v>558.649</v>
      </c>
      <c r="D9" s="32">
        <v>543.01300000000003</v>
      </c>
      <c r="E9" s="32">
        <v>550.11599999999999</v>
      </c>
      <c r="F9" s="32">
        <v>557.178</v>
      </c>
      <c r="G9" s="32">
        <v>557.178</v>
      </c>
      <c r="H9" s="32">
        <v>557.178</v>
      </c>
      <c r="I9" s="32">
        <v>557.178</v>
      </c>
      <c r="J9" s="32">
        <v>557.178</v>
      </c>
    </row>
    <row r="10" spans="1:10" x14ac:dyDescent="0.2">
      <c r="A10" s="20"/>
      <c r="B10" s="20"/>
      <c r="C10" s="20"/>
      <c r="D10" s="20"/>
      <c r="E10" s="21"/>
      <c r="F10" s="21"/>
      <c r="G10" s="21"/>
      <c r="H10" s="21"/>
      <c r="I10" s="21"/>
      <c r="J10" s="21"/>
    </row>
    <row r="11" spans="1:10" ht="33" customHeight="1" x14ac:dyDescent="0.35">
      <c r="A11" s="201" t="s">
        <v>239</v>
      </c>
      <c r="B11" s="201"/>
      <c r="C11" s="201"/>
      <c r="D11" s="201"/>
      <c r="E11" s="202"/>
      <c r="F11" s="202"/>
      <c r="G11" s="202"/>
      <c r="H11" s="202"/>
      <c r="I11" s="202"/>
      <c r="J11" s="204"/>
    </row>
    <row r="12" spans="1:10" ht="15" customHeight="1" x14ac:dyDescent="0.2">
      <c r="A12" s="20"/>
      <c r="B12" s="20"/>
      <c r="C12" s="20"/>
      <c r="D12" s="20"/>
      <c r="E12" s="21"/>
      <c r="F12" s="21"/>
      <c r="G12" s="21"/>
      <c r="H12" s="21"/>
      <c r="I12" s="21"/>
      <c r="J12" s="21"/>
    </row>
    <row r="13" spans="1:10" ht="15" customHeight="1" x14ac:dyDescent="0.35">
      <c r="A13" s="195" t="s">
        <v>147</v>
      </c>
      <c r="B13" s="195"/>
      <c r="C13" s="195"/>
      <c r="D13" s="195"/>
      <c r="E13" s="199"/>
      <c r="F13" s="200"/>
      <c r="G13" s="200"/>
      <c r="H13" s="200"/>
      <c r="I13" s="200"/>
      <c r="J13" s="200"/>
    </row>
    <row r="14" spans="1:10" ht="15" customHeight="1" x14ac:dyDescent="0.2">
      <c r="A14" s="105" t="s">
        <v>29</v>
      </c>
      <c r="B14" s="18"/>
      <c r="C14" s="18"/>
      <c r="D14" s="18"/>
      <c r="E14" s="21"/>
      <c r="F14" s="21"/>
      <c r="G14" s="21"/>
      <c r="H14" s="21"/>
      <c r="I14" s="21"/>
      <c r="J14" s="21"/>
    </row>
    <row r="15" spans="1:10" ht="15" customHeight="1" x14ac:dyDescent="0.2">
      <c r="A15" s="106" t="s">
        <v>140</v>
      </c>
      <c r="B15" s="18"/>
      <c r="C15" s="18"/>
      <c r="D15" s="92">
        <v>4.0229999999999997</v>
      </c>
      <c r="E15" s="92"/>
      <c r="F15" s="21"/>
      <c r="G15" s="21"/>
      <c r="H15" s="21"/>
      <c r="I15" s="21"/>
      <c r="J15" s="21"/>
    </row>
    <row r="16" spans="1:10" ht="21" customHeight="1" x14ac:dyDescent="0.2">
      <c r="A16" s="124" t="s">
        <v>197</v>
      </c>
      <c r="B16" s="18"/>
      <c r="C16" s="18"/>
      <c r="D16" s="107"/>
      <c r="E16" s="21"/>
      <c r="F16" s="21"/>
      <c r="G16" s="21"/>
      <c r="H16" s="21"/>
      <c r="I16" s="21"/>
      <c r="J16" s="21"/>
    </row>
    <row r="17" spans="1:10" ht="15" customHeight="1" x14ac:dyDescent="0.2">
      <c r="A17" s="28"/>
      <c r="B17" s="95"/>
      <c r="C17" s="95"/>
      <c r="D17" s="95"/>
      <c r="E17" s="43"/>
      <c r="F17" s="21"/>
      <c r="G17" s="21"/>
      <c r="H17" s="21"/>
      <c r="I17" s="21"/>
      <c r="J17" s="21"/>
    </row>
    <row r="18" spans="1:10" ht="15" customHeight="1" x14ac:dyDescent="0.35">
      <c r="A18" s="195" t="s">
        <v>142</v>
      </c>
      <c r="B18" s="195"/>
      <c r="C18" s="195"/>
      <c r="D18" s="195"/>
      <c r="E18" s="199"/>
      <c r="F18" s="200"/>
      <c r="G18" s="200"/>
      <c r="H18" s="200"/>
      <c r="I18" s="200"/>
      <c r="J18" s="200"/>
    </row>
    <row r="19" spans="1:10" ht="15" customHeight="1" x14ac:dyDescent="0.2">
      <c r="A19" s="105" t="s">
        <v>29</v>
      </c>
      <c r="B19" s="108"/>
      <c r="C19" s="108"/>
      <c r="D19" s="108"/>
      <c r="E19" s="123"/>
      <c r="F19" s="21"/>
      <c r="G19" s="21"/>
      <c r="H19" s="21"/>
      <c r="I19" s="21"/>
      <c r="J19" s="21"/>
    </row>
    <row r="20" spans="1:10" ht="15" customHeight="1" x14ac:dyDescent="0.2">
      <c r="A20" s="106" t="s">
        <v>144</v>
      </c>
      <c r="B20" s="80">
        <v>-10.109</v>
      </c>
      <c r="C20" s="80">
        <v>-23.172999999999998</v>
      </c>
      <c r="D20" s="43">
        <v>8.1739999999999995</v>
      </c>
      <c r="E20" s="43"/>
      <c r="F20" s="21"/>
      <c r="G20" s="21"/>
      <c r="H20" s="21"/>
      <c r="I20" s="21"/>
      <c r="J20" s="21"/>
    </row>
    <row r="21" spans="1:10" ht="20.5" customHeight="1" x14ac:dyDescent="0.2">
      <c r="A21" s="124" t="s">
        <v>208</v>
      </c>
      <c r="B21" s="95"/>
      <c r="C21" s="95"/>
      <c r="D21" s="95"/>
      <c r="E21" s="43"/>
      <c r="F21" s="21"/>
      <c r="G21" s="21"/>
      <c r="H21" s="21"/>
      <c r="I21" s="21"/>
      <c r="J21" s="21"/>
    </row>
    <row r="22" spans="1:10" ht="15" customHeight="1" x14ac:dyDescent="0.2">
      <c r="A22" s="126"/>
      <c r="B22" s="95"/>
      <c r="C22" s="95"/>
      <c r="D22" s="95"/>
      <c r="E22" s="43"/>
      <c r="F22" s="21"/>
      <c r="G22" s="21"/>
      <c r="H22" s="21"/>
      <c r="I22" s="21"/>
      <c r="J22" s="21"/>
    </row>
    <row r="23" spans="1:10" ht="15" customHeight="1" x14ac:dyDescent="0.2">
      <c r="A23" s="127" t="s">
        <v>149</v>
      </c>
      <c r="B23" s="95"/>
      <c r="C23" s="95"/>
      <c r="D23" s="95"/>
      <c r="E23" s="43"/>
      <c r="F23" s="21"/>
      <c r="G23" s="21"/>
      <c r="H23" s="21"/>
      <c r="I23" s="21"/>
      <c r="J23" s="21"/>
    </row>
    <row r="24" spans="1:10" ht="15" customHeight="1" x14ac:dyDescent="0.2">
      <c r="A24" s="106" t="s">
        <v>150</v>
      </c>
      <c r="B24" s="95"/>
      <c r="C24" s="95"/>
      <c r="D24" s="95"/>
      <c r="E24" s="43"/>
      <c r="F24" s="21"/>
      <c r="G24" s="21"/>
      <c r="H24" s="21"/>
      <c r="I24" s="21"/>
      <c r="J24" s="21"/>
    </row>
    <row r="25" spans="1:10" ht="15" customHeight="1" x14ac:dyDescent="0.2">
      <c r="A25" s="124" t="s">
        <v>151</v>
      </c>
      <c r="B25" s="95"/>
      <c r="C25" s="95"/>
      <c r="D25" s="43">
        <v>1.1000000000000001</v>
      </c>
      <c r="E25" s="43"/>
      <c r="F25" s="21"/>
      <c r="G25" s="21"/>
      <c r="H25" s="21"/>
      <c r="I25" s="21"/>
      <c r="J25" s="21"/>
    </row>
    <row r="26" spans="1:10" ht="15" customHeight="1" x14ac:dyDescent="0.2">
      <c r="A26" s="20"/>
      <c r="B26" s="20"/>
      <c r="C26" s="20"/>
      <c r="D26" s="20"/>
      <c r="E26" s="21"/>
      <c r="F26" s="21"/>
      <c r="G26" s="21"/>
      <c r="H26" s="21"/>
      <c r="I26" s="21"/>
      <c r="J26" s="21"/>
    </row>
    <row r="27" spans="1:10" ht="13.4" customHeight="1" x14ac:dyDescent="0.35">
      <c r="A27" s="195" t="s">
        <v>83</v>
      </c>
      <c r="B27" s="195"/>
      <c r="C27" s="195"/>
      <c r="D27" s="195"/>
      <c r="E27" s="199"/>
      <c r="F27" s="199"/>
      <c r="G27" s="199"/>
      <c r="H27" s="199"/>
      <c r="I27" s="199"/>
      <c r="J27" s="200"/>
    </row>
    <row r="28" spans="1:10" ht="13.4" customHeight="1" x14ac:dyDescent="0.2">
      <c r="A28" s="41" t="s">
        <v>29</v>
      </c>
      <c r="B28" s="41"/>
      <c r="C28" s="41"/>
      <c r="D28" s="41"/>
      <c r="E28" s="39"/>
      <c r="F28" s="39"/>
      <c r="G28" s="39"/>
      <c r="H28" s="39"/>
      <c r="I28" s="39"/>
      <c r="J28" s="110"/>
    </row>
    <row r="29" spans="1:10" ht="13.4" customHeight="1" x14ac:dyDescent="0.2">
      <c r="A29" s="44" t="s">
        <v>82</v>
      </c>
      <c r="B29" s="44"/>
      <c r="C29" s="44"/>
      <c r="D29" s="44"/>
      <c r="E29" s="29">
        <v>20.53</v>
      </c>
      <c r="F29" s="29">
        <v>20.43</v>
      </c>
      <c r="G29" s="29">
        <v>20.43</v>
      </c>
      <c r="H29" s="29">
        <v>20.43</v>
      </c>
      <c r="I29" s="29">
        <v>20.43</v>
      </c>
      <c r="J29" s="29">
        <v>20.43</v>
      </c>
    </row>
    <row r="30" spans="1:10" ht="13.4" customHeight="1" x14ac:dyDescent="0.2">
      <c r="A30" s="44"/>
      <c r="B30" s="44"/>
      <c r="C30" s="44"/>
      <c r="D30" s="44"/>
      <c r="E30" s="29"/>
      <c r="F30" s="29"/>
      <c r="G30" s="29"/>
      <c r="H30" s="29"/>
      <c r="I30" s="29"/>
      <c r="J30" s="29"/>
    </row>
    <row r="31" spans="1:10" ht="13.4" customHeight="1" x14ac:dyDescent="0.2">
      <c r="A31" s="17" t="s">
        <v>30</v>
      </c>
      <c r="B31" s="17"/>
      <c r="C31" s="17"/>
      <c r="D31" s="17"/>
      <c r="E31" s="29"/>
      <c r="F31" s="29"/>
      <c r="G31" s="29"/>
      <c r="H31" s="29"/>
      <c r="I31" s="29"/>
      <c r="J31" s="29"/>
    </row>
    <row r="32" spans="1:10" ht="13.4" customHeight="1" x14ac:dyDescent="0.2">
      <c r="A32" s="44" t="s">
        <v>103</v>
      </c>
      <c r="B32" s="44"/>
      <c r="C32" s="44"/>
      <c r="D32" s="44"/>
      <c r="E32" s="29"/>
      <c r="F32" s="29"/>
      <c r="G32" s="29"/>
      <c r="H32" s="29"/>
      <c r="I32" s="29"/>
      <c r="J32" s="29"/>
    </row>
    <row r="33" spans="1:10" ht="13.4" customHeight="1" x14ac:dyDescent="0.2">
      <c r="A33" s="38" t="s">
        <v>132</v>
      </c>
      <c r="B33" s="38"/>
      <c r="C33" s="38"/>
      <c r="D33" s="38"/>
      <c r="E33" s="29">
        <v>1.2</v>
      </c>
      <c r="F33" s="29">
        <v>1.2</v>
      </c>
      <c r="G33" s="29">
        <v>1.2</v>
      </c>
      <c r="H33" s="29">
        <v>1.2</v>
      </c>
      <c r="I33" s="29">
        <v>1.2</v>
      </c>
      <c r="J33" s="29">
        <v>1.2</v>
      </c>
    </row>
    <row r="34" spans="1:10" ht="13.4" customHeight="1" x14ac:dyDescent="0.2">
      <c r="A34" s="38" t="s">
        <v>86</v>
      </c>
      <c r="B34" s="38"/>
      <c r="C34" s="38"/>
      <c r="D34" s="38"/>
      <c r="E34" s="29">
        <v>-1.2</v>
      </c>
      <c r="F34" s="29">
        <v>-1.2</v>
      </c>
      <c r="G34" s="29">
        <v>-1.2</v>
      </c>
      <c r="H34" s="29">
        <v>-1.2</v>
      </c>
      <c r="I34" s="29">
        <v>-1.2</v>
      </c>
      <c r="J34" s="29">
        <v>-1.2</v>
      </c>
    </row>
    <row r="35" spans="1:10" ht="13.4" customHeight="1" x14ac:dyDescent="0.2">
      <c r="A35" s="38"/>
      <c r="B35" s="38"/>
      <c r="C35" s="38"/>
      <c r="D35" s="38"/>
      <c r="E35" s="29"/>
      <c r="F35" s="29"/>
      <c r="G35" s="29"/>
      <c r="H35" s="29"/>
      <c r="I35" s="29"/>
      <c r="J35" s="29"/>
    </row>
    <row r="36" spans="1:10" ht="13.4" customHeight="1" x14ac:dyDescent="0.35">
      <c r="A36" s="195" t="s">
        <v>152</v>
      </c>
      <c r="B36" s="195"/>
      <c r="C36" s="195"/>
      <c r="D36" s="195"/>
      <c r="E36" s="199"/>
      <c r="F36" s="199"/>
      <c r="G36" s="199"/>
      <c r="H36" s="199"/>
      <c r="I36" s="199"/>
      <c r="J36" s="200"/>
    </row>
    <row r="37" spans="1:10" ht="13.4" customHeight="1" x14ac:dyDescent="0.2">
      <c r="A37" s="112" t="s">
        <v>29</v>
      </c>
      <c r="B37" s="112"/>
      <c r="C37" s="112"/>
      <c r="D37" s="112"/>
      <c r="E37" s="149"/>
      <c r="F37" s="149"/>
      <c r="G37" s="149"/>
      <c r="H37" s="149"/>
      <c r="I37" s="149"/>
      <c r="J37" s="149"/>
    </row>
    <row r="38" spans="1:10" ht="13.4" customHeight="1" x14ac:dyDescent="0.2">
      <c r="A38" s="144" t="s">
        <v>172</v>
      </c>
      <c r="B38" s="42">
        <v>1.641</v>
      </c>
      <c r="C38" s="42">
        <v>-2.8559999999999999</v>
      </c>
      <c r="D38" s="42">
        <v>-33.734999999999999</v>
      </c>
      <c r="E38" s="42">
        <v>6.476</v>
      </c>
      <c r="F38" s="42">
        <v>4.8570000000000002</v>
      </c>
      <c r="G38" s="42">
        <v>4.8570000000000002</v>
      </c>
      <c r="H38" s="42">
        <v>4.8570000000000002</v>
      </c>
      <c r="I38" s="42">
        <v>4.8570000000000002</v>
      </c>
      <c r="J38" s="42">
        <v>4.8570000000000002</v>
      </c>
    </row>
    <row r="39" spans="1:10" ht="140" x14ac:dyDescent="0.2">
      <c r="A39" s="158" t="s">
        <v>240</v>
      </c>
      <c r="B39" s="160"/>
      <c r="C39" s="160"/>
      <c r="D39" s="160"/>
      <c r="E39" s="42"/>
      <c r="F39" s="42"/>
      <c r="G39" s="42"/>
      <c r="H39" s="42"/>
      <c r="I39" s="42"/>
      <c r="J39" s="42"/>
    </row>
    <row r="40" spans="1:10" ht="13.4" customHeight="1" x14ac:dyDescent="0.2">
      <c r="A40" s="112"/>
      <c r="B40" s="160"/>
      <c r="C40" s="160"/>
      <c r="D40" s="160"/>
      <c r="E40" s="42"/>
      <c r="F40" s="42"/>
      <c r="G40" s="42"/>
      <c r="H40" s="42"/>
      <c r="I40" s="42"/>
      <c r="J40" s="42"/>
    </row>
    <row r="41" spans="1:10" ht="13.4" customHeight="1" x14ac:dyDescent="0.2">
      <c r="A41" s="17" t="s">
        <v>30</v>
      </c>
      <c r="B41" s="161"/>
      <c r="C41" s="161"/>
      <c r="D41" s="161"/>
      <c r="E41" s="42"/>
      <c r="F41" s="42"/>
      <c r="G41" s="42"/>
      <c r="H41" s="42"/>
      <c r="I41" s="42"/>
      <c r="J41" s="42"/>
    </row>
    <row r="42" spans="1:10" ht="20" x14ac:dyDescent="0.2">
      <c r="A42" s="45" t="s">
        <v>159</v>
      </c>
      <c r="B42" s="29"/>
      <c r="C42" s="29"/>
      <c r="D42" s="29"/>
      <c r="E42" s="29">
        <v>-30</v>
      </c>
      <c r="F42" s="29">
        <v>-30</v>
      </c>
      <c r="G42" s="29">
        <v>-30</v>
      </c>
      <c r="H42" s="29">
        <v>-30</v>
      </c>
      <c r="I42" s="29">
        <v>-30</v>
      </c>
      <c r="J42" s="29">
        <v>-30</v>
      </c>
    </row>
    <row r="43" spans="1:10" ht="100" x14ac:dyDescent="0.2">
      <c r="A43" s="125" t="s">
        <v>241</v>
      </c>
      <c r="B43" s="29"/>
      <c r="C43" s="29"/>
      <c r="D43" s="29"/>
      <c r="E43" s="29"/>
      <c r="F43" s="29"/>
      <c r="G43" s="29"/>
      <c r="H43" s="29"/>
      <c r="I43" s="29"/>
      <c r="J43" s="29"/>
    </row>
    <row r="44" spans="1:10" x14ac:dyDescent="0.2">
      <c r="A44" s="151"/>
      <c r="B44" s="29"/>
      <c r="C44" s="29"/>
      <c r="D44" s="29"/>
      <c r="E44" s="29"/>
      <c r="F44" s="29"/>
      <c r="G44" s="29"/>
      <c r="H44" s="29"/>
      <c r="I44" s="29"/>
      <c r="J44" s="29"/>
    </row>
    <row r="45" spans="1:10" x14ac:dyDescent="0.2">
      <c r="A45" s="45" t="s">
        <v>176</v>
      </c>
      <c r="B45" s="29"/>
      <c r="C45" s="29"/>
      <c r="D45" s="29"/>
      <c r="E45" s="29"/>
      <c r="F45" s="29">
        <v>11.473000000000001</v>
      </c>
      <c r="G45" s="29">
        <v>11.473000000000001</v>
      </c>
      <c r="H45" s="29">
        <v>11.473000000000001</v>
      </c>
      <c r="I45" s="29">
        <v>11.473000000000001</v>
      </c>
      <c r="J45" s="29">
        <v>11.473000000000001</v>
      </c>
    </row>
    <row r="46" spans="1:10" ht="20" x14ac:dyDescent="0.2">
      <c r="A46" s="151" t="s">
        <v>200</v>
      </c>
      <c r="B46" s="38"/>
      <c r="C46" s="38"/>
      <c r="D46" s="38"/>
      <c r="E46" s="29"/>
      <c r="F46" s="29"/>
      <c r="G46" s="29"/>
      <c r="H46" s="29"/>
      <c r="I46" s="29"/>
      <c r="J46" s="29"/>
    </row>
    <row r="47" spans="1:10" ht="13.4" customHeight="1" x14ac:dyDescent="0.2">
      <c r="A47" s="23"/>
      <c r="B47" s="23"/>
      <c r="C47" s="23"/>
      <c r="D47" s="23"/>
      <c r="E47" s="24"/>
      <c r="F47" s="24"/>
      <c r="G47" s="24"/>
      <c r="H47" s="24"/>
      <c r="I47" s="24"/>
      <c r="J47" s="24"/>
    </row>
    <row r="48" spans="1:10" x14ac:dyDescent="0.2">
      <c r="A48" s="4"/>
      <c r="B48" s="2"/>
      <c r="C48" s="2"/>
      <c r="D48" s="2"/>
      <c r="E48" s="2"/>
      <c r="F48" s="2"/>
      <c r="G48" s="2"/>
      <c r="H48" s="2"/>
      <c r="I48" s="2"/>
      <c r="J48" s="2"/>
    </row>
    <row r="49" spans="1:10" x14ac:dyDescent="0.2">
      <c r="A49" s="5"/>
      <c r="B49" s="37"/>
      <c r="C49" s="37"/>
      <c r="D49" s="37"/>
      <c r="E49" s="37"/>
      <c r="F49" s="37"/>
      <c r="G49" s="37"/>
      <c r="H49" s="37"/>
      <c r="I49" s="37"/>
      <c r="J49" s="37"/>
    </row>
  </sheetData>
  <mergeCells count="6">
    <mergeCell ref="A36:J36"/>
    <mergeCell ref="A1:J1"/>
    <mergeCell ref="A11:J11"/>
    <mergeCell ref="A27:J27"/>
    <mergeCell ref="A13:J13"/>
    <mergeCell ref="A18:J1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V60"/>
  <sheetViews>
    <sheetView topLeftCell="A21" workbookViewId="0">
      <selection activeCell="B28" sqref="B28:J42"/>
    </sheetView>
  </sheetViews>
  <sheetFormatPr defaultColWidth="9.1796875" defaultRowHeight="10" x14ac:dyDescent="0.2"/>
  <cols>
    <col min="1" max="1" width="42" style="6" customWidth="1"/>
    <col min="2" max="5" width="6.81640625" style="6" bestFit="1" customWidth="1"/>
    <col min="6" max="6" width="8" style="6" bestFit="1" customWidth="1"/>
    <col min="7" max="10" width="6.81640625" style="6" bestFit="1" customWidth="1"/>
    <col min="11" max="16384" width="9.1796875" style="6"/>
  </cols>
  <sheetData>
    <row r="1" spans="1:22" ht="19.5" customHeight="1" x14ac:dyDescent="0.35">
      <c r="A1" s="194" t="s">
        <v>36</v>
      </c>
      <c r="B1" s="194"/>
      <c r="C1" s="194"/>
      <c r="D1" s="194"/>
      <c r="E1" s="194"/>
      <c r="F1" s="194"/>
      <c r="G1" s="194"/>
      <c r="H1" s="194"/>
      <c r="I1" s="194"/>
      <c r="J1" s="193"/>
    </row>
    <row r="2" spans="1:22" x14ac:dyDescent="0.2">
      <c r="A2" s="19"/>
      <c r="B2" s="19">
        <v>2019</v>
      </c>
      <c r="C2" s="19">
        <v>2020</v>
      </c>
      <c r="D2" s="19">
        <v>2021</v>
      </c>
      <c r="E2" s="19">
        <v>2022</v>
      </c>
      <c r="F2" s="19">
        <v>2023</v>
      </c>
      <c r="G2" s="19">
        <v>2024</v>
      </c>
      <c r="H2" s="19">
        <v>2025</v>
      </c>
      <c r="I2" s="19">
        <v>2026</v>
      </c>
      <c r="J2" s="19">
        <v>2027</v>
      </c>
    </row>
    <row r="3" spans="1:22" x14ac:dyDescent="0.2">
      <c r="A3" s="20" t="s">
        <v>79</v>
      </c>
      <c r="B3" s="30">
        <v>4017.1190000000001</v>
      </c>
      <c r="C3" s="30">
        <v>4246.8519999999999</v>
      </c>
      <c r="D3" s="30">
        <v>2968.721</v>
      </c>
      <c r="E3" s="30">
        <v>4203.6360000000004</v>
      </c>
      <c r="F3" s="30">
        <v>4203.674</v>
      </c>
      <c r="G3" s="30">
        <v>4203.674</v>
      </c>
      <c r="H3" s="30">
        <v>4203.674</v>
      </c>
      <c r="I3" s="30">
        <v>4203.674</v>
      </c>
      <c r="J3" s="30">
        <v>4203.674</v>
      </c>
    </row>
    <row r="4" spans="1:22" ht="12" x14ac:dyDescent="0.2">
      <c r="A4" s="103" t="s">
        <v>137</v>
      </c>
      <c r="B4" s="107">
        <v>0</v>
      </c>
      <c r="C4" s="107">
        <v>0</v>
      </c>
      <c r="D4" s="107">
        <v>29.582000000000001</v>
      </c>
      <c r="E4" s="86">
        <v>0</v>
      </c>
      <c r="F4" s="86">
        <v>0</v>
      </c>
      <c r="G4" s="86">
        <v>0</v>
      </c>
      <c r="H4" s="86">
        <v>0</v>
      </c>
      <c r="I4" s="86">
        <v>0</v>
      </c>
      <c r="J4" s="86">
        <v>0</v>
      </c>
    </row>
    <row r="5" spans="1:22" x14ac:dyDescent="0.2">
      <c r="A5" s="103" t="s">
        <v>138</v>
      </c>
      <c r="B5" s="107">
        <v>-49.634000000000015</v>
      </c>
      <c r="C5" s="107">
        <v>103.51199999999972</v>
      </c>
      <c r="D5" s="107">
        <v>53.419000000000189</v>
      </c>
      <c r="E5" s="86">
        <v>0</v>
      </c>
      <c r="F5" s="86">
        <v>0</v>
      </c>
      <c r="G5" s="86">
        <v>0</v>
      </c>
      <c r="H5" s="86">
        <v>0</v>
      </c>
      <c r="I5" s="86">
        <v>0</v>
      </c>
      <c r="J5" s="86">
        <v>0</v>
      </c>
    </row>
    <row r="6" spans="1:22" ht="12" x14ac:dyDescent="0.2">
      <c r="A6" s="22" t="s">
        <v>80</v>
      </c>
      <c r="B6" s="86">
        <v>0</v>
      </c>
      <c r="C6" s="86">
        <v>0</v>
      </c>
      <c r="D6" s="86">
        <v>0</v>
      </c>
      <c r="E6" s="31">
        <v>162.52199999999993</v>
      </c>
      <c r="F6" s="31">
        <v>162.52300000000014</v>
      </c>
      <c r="G6" s="31">
        <v>162.52300000000014</v>
      </c>
      <c r="H6" s="31">
        <v>162.52300000000014</v>
      </c>
      <c r="I6" s="31">
        <v>162.52300000000014</v>
      </c>
      <c r="J6" s="31">
        <v>162.523</v>
      </c>
    </row>
    <row r="7" spans="1:22" x14ac:dyDescent="0.2">
      <c r="A7" s="103" t="s">
        <v>139</v>
      </c>
      <c r="B7" s="107">
        <v>8.4819999999999709</v>
      </c>
      <c r="C7" s="107">
        <v>-10.824999999999818</v>
      </c>
      <c r="D7" s="107">
        <v>-78.426000000000371</v>
      </c>
      <c r="E7" s="107">
        <v>258.71000000000004</v>
      </c>
      <c r="F7" s="107">
        <v>253.66200000000026</v>
      </c>
      <c r="G7" s="107">
        <v>291.64099999999962</v>
      </c>
      <c r="H7" s="107">
        <v>289.23999999999978</v>
      </c>
      <c r="I7" s="107">
        <v>307.74200000000019</v>
      </c>
      <c r="J7" s="107">
        <v>307.7420000000003</v>
      </c>
    </row>
    <row r="8" spans="1:22" x14ac:dyDescent="0.2">
      <c r="A8" s="104" t="s">
        <v>100</v>
      </c>
      <c r="B8" s="109">
        <v>-41.152000000000044</v>
      </c>
      <c r="C8" s="109">
        <v>92.686999999999898</v>
      </c>
      <c r="D8" s="109">
        <v>4.5749999999998181</v>
      </c>
      <c r="E8" s="109">
        <v>421.23199999999997</v>
      </c>
      <c r="F8" s="109">
        <v>416.1850000000004</v>
      </c>
      <c r="G8" s="109">
        <v>454.16399999999976</v>
      </c>
      <c r="H8" s="109">
        <v>451.76299999999992</v>
      </c>
      <c r="I8" s="109">
        <v>470.26500000000033</v>
      </c>
      <c r="J8" s="109">
        <v>470.26500000000033</v>
      </c>
    </row>
    <row r="9" spans="1:22" x14ac:dyDescent="0.2">
      <c r="A9" s="25" t="s">
        <v>146</v>
      </c>
      <c r="B9" s="32">
        <v>3975.9670000000001</v>
      </c>
      <c r="C9" s="32">
        <v>4339.5389999999998</v>
      </c>
      <c r="D9" s="32">
        <v>2973.2959999999998</v>
      </c>
      <c r="E9" s="32">
        <v>4624.8680000000004</v>
      </c>
      <c r="F9" s="32">
        <v>4619.8590000000004</v>
      </c>
      <c r="G9" s="32">
        <v>4657.8379999999997</v>
      </c>
      <c r="H9" s="32">
        <v>4655.4369999999999</v>
      </c>
      <c r="I9" s="32">
        <v>4673.9390000000003</v>
      </c>
      <c r="J9" s="32">
        <v>4673.9390000000003</v>
      </c>
      <c r="K9" s="6" t="s">
        <v>75</v>
      </c>
      <c r="L9" s="6" t="s">
        <v>0</v>
      </c>
      <c r="M9" s="6">
        <v>3748198</v>
      </c>
      <c r="N9" s="6">
        <v>3975967</v>
      </c>
      <c r="O9" s="6">
        <v>4339539</v>
      </c>
      <c r="P9" s="6">
        <v>2973296</v>
      </c>
      <c r="Q9" s="6">
        <v>4624868</v>
      </c>
      <c r="R9" s="6">
        <v>4619859</v>
      </c>
      <c r="S9" s="6">
        <v>4657838</v>
      </c>
      <c r="T9" s="6">
        <v>4655437</v>
      </c>
      <c r="U9" s="6">
        <v>4673939</v>
      </c>
      <c r="V9" s="6">
        <v>4673939</v>
      </c>
    </row>
    <row r="10" spans="1:22" ht="30.75" customHeight="1" x14ac:dyDescent="0.35">
      <c r="A10" s="207" t="s">
        <v>65</v>
      </c>
      <c r="B10" s="207"/>
      <c r="C10" s="207"/>
      <c r="D10" s="207"/>
      <c r="E10" s="207"/>
      <c r="F10" s="207"/>
      <c r="G10" s="207"/>
      <c r="H10" s="207"/>
      <c r="I10" s="207"/>
      <c r="J10" s="208"/>
    </row>
    <row r="11" spans="1:22" ht="15" customHeight="1" x14ac:dyDescent="0.2">
      <c r="A11" s="20"/>
      <c r="B11" s="20"/>
      <c r="C11" s="20"/>
      <c r="D11" s="20"/>
      <c r="E11" s="21"/>
      <c r="F11" s="21"/>
      <c r="G11" s="21"/>
      <c r="H11" s="21"/>
      <c r="I11" s="21"/>
      <c r="J11" s="21"/>
      <c r="N11" s="166">
        <v>0</v>
      </c>
      <c r="O11" s="166">
        <v>0</v>
      </c>
      <c r="P11" s="166">
        <v>0</v>
      </c>
      <c r="Q11" s="166">
        <v>0</v>
      </c>
      <c r="R11" s="166">
        <v>0</v>
      </c>
      <c r="S11" s="166">
        <v>0</v>
      </c>
      <c r="T11" s="166">
        <v>0</v>
      </c>
      <c r="U11" s="166">
        <v>0</v>
      </c>
      <c r="V11" s="166">
        <v>0</v>
      </c>
    </row>
    <row r="12" spans="1:22" ht="15" customHeight="1" x14ac:dyDescent="0.35">
      <c r="A12" s="195" t="s">
        <v>147</v>
      </c>
      <c r="B12" s="195"/>
      <c r="C12" s="195"/>
      <c r="D12" s="195"/>
      <c r="E12" s="199"/>
      <c r="F12" s="200"/>
      <c r="G12" s="200"/>
      <c r="H12" s="200"/>
      <c r="I12" s="200"/>
      <c r="J12" s="200"/>
    </row>
    <row r="13" spans="1:22" ht="15" customHeight="1" x14ac:dyDescent="0.2">
      <c r="A13" s="105" t="s">
        <v>29</v>
      </c>
      <c r="B13" s="18"/>
      <c r="C13" s="18"/>
      <c r="D13" s="18"/>
      <c r="E13" s="21"/>
      <c r="F13" s="21"/>
      <c r="G13" s="21"/>
      <c r="H13" s="21"/>
      <c r="I13" s="21"/>
      <c r="J13" s="21"/>
    </row>
    <row r="14" spans="1:22" ht="15" customHeight="1" x14ac:dyDescent="0.2">
      <c r="A14" s="106" t="s">
        <v>140</v>
      </c>
      <c r="B14" s="18"/>
      <c r="C14" s="18"/>
      <c r="D14" s="92">
        <v>29.582000000000001</v>
      </c>
      <c r="E14" s="92"/>
      <c r="F14" s="21"/>
      <c r="G14" s="21"/>
      <c r="H14" s="21"/>
      <c r="I14" s="21"/>
      <c r="J14" s="21"/>
    </row>
    <row r="15" spans="1:22" ht="20" x14ac:dyDescent="0.2">
      <c r="A15" s="124" t="s">
        <v>197</v>
      </c>
      <c r="B15" s="18"/>
      <c r="C15" s="18"/>
      <c r="D15" s="107"/>
      <c r="E15" s="21"/>
      <c r="F15" s="21"/>
      <c r="G15" s="21"/>
      <c r="H15" s="21"/>
      <c r="I15" s="21"/>
      <c r="J15" s="21"/>
    </row>
    <row r="16" spans="1:22" ht="15" customHeight="1" x14ac:dyDescent="0.2">
      <c r="A16" s="28"/>
      <c r="B16" s="95"/>
      <c r="C16" s="95"/>
      <c r="D16" s="95"/>
      <c r="E16" s="43"/>
      <c r="F16" s="21"/>
      <c r="G16" s="21"/>
      <c r="H16" s="21"/>
      <c r="I16" s="21"/>
      <c r="J16" s="21"/>
    </row>
    <row r="17" spans="1:10" ht="15" customHeight="1" x14ac:dyDescent="0.35">
      <c r="A17" s="195" t="s">
        <v>142</v>
      </c>
      <c r="B17" s="195"/>
      <c r="C17" s="195"/>
      <c r="D17" s="195"/>
      <c r="E17" s="199"/>
      <c r="F17" s="200"/>
      <c r="G17" s="200"/>
      <c r="H17" s="200"/>
      <c r="I17" s="200"/>
      <c r="J17" s="200"/>
    </row>
    <row r="18" spans="1:10" ht="15" customHeight="1" x14ac:dyDescent="0.2">
      <c r="A18" s="105" t="s">
        <v>29</v>
      </c>
      <c r="B18" s="108"/>
      <c r="C18" s="108"/>
      <c r="D18" s="108"/>
      <c r="E18" s="123"/>
      <c r="F18" s="21"/>
      <c r="G18" s="21"/>
      <c r="H18" s="21"/>
      <c r="I18" s="21"/>
      <c r="J18" s="21"/>
    </row>
    <row r="19" spans="1:10" ht="15" customHeight="1" x14ac:dyDescent="0.2">
      <c r="A19" s="106" t="s">
        <v>144</v>
      </c>
      <c r="B19" s="95">
        <v>-49.634</v>
      </c>
      <c r="C19" s="95">
        <v>103.512</v>
      </c>
      <c r="D19" s="43">
        <v>53.418999999999997</v>
      </c>
      <c r="E19" s="43"/>
      <c r="F19" s="21"/>
      <c r="G19" s="21"/>
      <c r="H19" s="21"/>
      <c r="I19" s="21"/>
      <c r="J19" s="21"/>
    </row>
    <row r="20" spans="1:10" ht="70" x14ac:dyDescent="0.2">
      <c r="A20" s="124" t="s">
        <v>242</v>
      </c>
      <c r="B20" s="95"/>
      <c r="C20" s="95"/>
      <c r="D20" s="95"/>
      <c r="E20" s="43"/>
      <c r="F20" s="21"/>
      <c r="G20" s="21"/>
      <c r="H20" s="21"/>
      <c r="I20" s="21"/>
      <c r="J20" s="21"/>
    </row>
    <row r="21" spans="1:10" ht="15" customHeight="1" x14ac:dyDescent="0.2">
      <c r="A21" s="20"/>
      <c r="B21" s="20"/>
      <c r="C21" s="20"/>
      <c r="D21" s="20"/>
      <c r="E21" s="21"/>
      <c r="F21" s="21"/>
      <c r="G21" s="21"/>
      <c r="H21" s="21"/>
      <c r="I21" s="21"/>
      <c r="J21" s="21"/>
    </row>
    <row r="22" spans="1:10" s="7" customFormat="1" ht="14.5" x14ac:dyDescent="0.35">
      <c r="A22" s="195" t="s">
        <v>83</v>
      </c>
      <c r="B22" s="195"/>
      <c r="C22" s="195"/>
      <c r="D22" s="195"/>
      <c r="E22" s="199"/>
      <c r="F22" s="199"/>
      <c r="G22" s="199"/>
      <c r="H22" s="199"/>
      <c r="I22" s="199"/>
      <c r="J22" s="200"/>
    </row>
    <row r="23" spans="1:10" x14ac:dyDescent="0.2">
      <c r="A23" s="46" t="s">
        <v>29</v>
      </c>
      <c r="B23" s="46"/>
      <c r="C23" s="46"/>
      <c r="D23" s="46"/>
      <c r="E23" s="38"/>
      <c r="F23" s="57"/>
      <c r="G23" s="57"/>
      <c r="H23" s="57"/>
      <c r="I23" s="57"/>
      <c r="J23" s="110"/>
    </row>
    <row r="24" spans="1:10" x14ac:dyDescent="0.2">
      <c r="A24" s="44" t="s">
        <v>82</v>
      </c>
      <c r="B24" s="44"/>
      <c r="C24" s="44"/>
      <c r="D24" s="44"/>
      <c r="E24" s="29">
        <v>162.52199999999999</v>
      </c>
      <c r="F24" s="29">
        <v>162.523</v>
      </c>
      <c r="G24" s="29">
        <v>162.523</v>
      </c>
      <c r="H24" s="29">
        <v>162.523</v>
      </c>
      <c r="I24" s="29">
        <v>162.523</v>
      </c>
      <c r="J24" s="29">
        <v>162.523</v>
      </c>
    </row>
    <row r="25" spans="1:10" x14ac:dyDescent="0.2">
      <c r="A25" s="44"/>
      <c r="B25" s="44"/>
      <c r="C25" s="44"/>
      <c r="D25" s="44"/>
      <c r="E25" s="29"/>
      <c r="F25" s="29"/>
      <c r="G25" s="29"/>
      <c r="H25" s="29"/>
      <c r="I25" s="29"/>
      <c r="J25" s="29"/>
    </row>
    <row r="26" spans="1:10" ht="14.5" x14ac:dyDescent="0.35">
      <c r="A26" s="195" t="s">
        <v>152</v>
      </c>
      <c r="B26" s="195"/>
      <c r="C26" s="195"/>
      <c r="D26" s="195"/>
      <c r="E26" s="199"/>
      <c r="F26" s="199"/>
      <c r="G26" s="199"/>
      <c r="H26" s="199"/>
      <c r="I26" s="199"/>
      <c r="J26" s="200"/>
    </row>
    <row r="27" spans="1:10" x14ac:dyDescent="0.2">
      <c r="A27" s="112" t="s">
        <v>29</v>
      </c>
      <c r="B27" s="112"/>
      <c r="C27" s="112"/>
      <c r="D27" s="112"/>
      <c r="E27" s="149"/>
      <c r="F27" s="149"/>
      <c r="G27" s="149"/>
      <c r="H27" s="149"/>
      <c r="I27" s="149"/>
      <c r="J27" s="149"/>
    </row>
    <row r="28" spans="1:10" x14ac:dyDescent="0.2">
      <c r="A28" s="144" t="s">
        <v>172</v>
      </c>
      <c r="B28" s="42">
        <v>8.4819999999999993</v>
      </c>
      <c r="C28" s="42">
        <v>-10.824999999999999</v>
      </c>
      <c r="D28" s="42">
        <v>-78.426000000000002</v>
      </c>
      <c r="E28" s="42">
        <v>228.71</v>
      </c>
      <c r="F28" s="42"/>
      <c r="G28" s="42"/>
      <c r="H28" s="42"/>
      <c r="I28" s="42"/>
      <c r="J28" s="42"/>
    </row>
    <row r="29" spans="1:10" ht="249.75" customHeight="1" x14ac:dyDescent="0.2">
      <c r="A29" s="158" t="s">
        <v>279</v>
      </c>
      <c r="B29" s="160"/>
      <c r="C29" s="160"/>
      <c r="D29" s="160"/>
      <c r="E29" s="42"/>
      <c r="F29" s="42"/>
      <c r="G29" s="42"/>
      <c r="H29" s="42"/>
      <c r="I29" s="42"/>
      <c r="J29" s="42"/>
    </row>
    <row r="30" spans="1:10" x14ac:dyDescent="0.2">
      <c r="A30" s="112"/>
      <c r="B30" s="160"/>
      <c r="C30" s="160"/>
      <c r="D30" s="160"/>
      <c r="E30" s="42"/>
      <c r="F30" s="42"/>
      <c r="G30" s="42"/>
      <c r="H30" s="42"/>
      <c r="I30" s="42"/>
      <c r="J30" s="42"/>
    </row>
    <row r="31" spans="1:10" x14ac:dyDescent="0.2">
      <c r="A31" s="17" t="s">
        <v>30</v>
      </c>
      <c r="B31" s="161"/>
      <c r="C31" s="161"/>
      <c r="D31" s="161"/>
      <c r="E31" s="42"/>
      <c r="F31" s="42"/>
      <c r="G31" s="42"/>
      <c r="H31" s="42"/>
      <c r="I31" s="42"/>
      <c r="J31" s="42"/>
    </row>
    <row r="32" spans="1:10" ht="20" x14ac:dyDescent="0.2">
      <c r="A32" s="45" t="s">
        <v>159</v>
      </c>
      <c r="B32" s="29"/>
      <c r="C32" s="29"/>
      <c r="D32" s="29"/>
      <c r="E32" s="29">
        <v>30</v>
      </c>
      <c r="F32" s="29">
        <v>30</v>
      </c>
      <c r="G32" s="29">
        <v>30</v>
      </c>
      <c r="H32" s="29">
        <v>30</v>
      </c>
      <c r="I32" s="29">
        <v>30</v>
      </c>
      <c r="J32" s="29">
        <v>30</v>
      </c>
    </row>
    <row r="33" spans="1:10" ht="100" x14ac:dyDescent="0.2">
      <c r="A33" s="125" t="s">
        <v>241</v>
      </c>
      <c r="B33" s="29"/>
      <c r="C33" s="29"/>
      <c r="D33" s="29"/>
      <c r="E33" s="29"/>
      <c r="F33" s="29"/>
      <c r="G33" s="29"/>
      <c r="H33" s="29"/>
      <c r="I33" s="29"/>
      <c r="J33" s="29"/>
    </row>
    <row r="34" spans="1:10" x14ac:dyDescent="0.2">
      <c r="A34" s="151"/>
      <c r="B34" s="29"/>
      <c r="C34" s="29"/>
      <c r="D34" s="29"/>
      <c r="E34" s="29"/>
      <c r="F34" s="29"/>
      <c r="G34" s="29"/>
      <c r="H34" s="29"/>
      <c r="I34" s="29"/>
      <c r="J34" s="29"/>
    </row>
    <row r="35" spans="1:10" x14ac:dyDescent="0.2">
      <c r="A35" s="45" t="s">
        <v>243</v>
      </c>
      <c r="B35" s="29"/>
      <c r="C35" s="29"/>
      <c r="D35" s="29"/>
      <c r="E35" s="29"/>
      <c r="F35" s="29">
        <v>150</v>
      </c>
      <c r="G35" s="29">
        <v>150</v>
      </c>
      <c r="H35" s="29">
        <v>150</v>
      </c>
      <c r="I35" s="29">
        <v>150</v>
      </c>
      <c r="J35" s="29">
        <v>150</v>
      </c>
    </row>
    <row r="36" spans="1:10" ht="50" x14ac:dyDescent="0.2">
      <c r="A36" s="155" t="s">
        <v>192</v>
      </c>
      <c r="B36" s="29"/>
      <c r="C36" s="29"/>
      <c r="D36" s="29"/>
      <c r="E36" s="29"/>
      <c r="F36" s="29"/>
      <c r="G36" s="29"/>
      <c r="H36" s="29"/>
      <c r="I36" s="29"/>
      <c r="J36" s="29"/>
    </row>
    <row r="37" spans="1:10" x14ac:dyDescent="0.2">
      <c r="A37" s="151"/>
      <c r="B37" s="29"/>
      <c r="C37" s="29"/>
      <c r="D37" s="29"/>
      <c r="E37" s="29"/>
      <c r="F37" s="29"/>
      <c r="G37" s="29"/>
      <c r="H37" s="29"/>
      <c r="I37" s="29"/>
      <c r="J37" s="29"/>
    </row>
    <row r="38" spans="1:10" x14ac:dyDescent="0.2">
      <c r="A38" s="45" t="s">
        <v>176</v>
      </c>
      <c r="B38" s="29"/>
      <c r="C38" s="29"/>
      <c r="D38" s="29"/>
      <c r="E38" s="29"/>
      <c r="F38" s="29">
        <v>43.661999999999999</v>
      </c>
      <c r="G38" s="29">
        <v>81.641000000000005</v>
      </c>
      <c r="H38" s="29">
        <v>109.24</v>
      </c>
      <c r="I38" s="29">
        <v>127.742</v>
      </c>
      <c r="J38" s="29">
        <v>127.742</v>
      </c>
    </row>
    <row r="39" spans="1:10" ht="30" x14ac:dyDescent="0.2">
      <c r="A39" s="162" t="s">
        <v>193</v>
      </c>
      <c r="B39" s="161"/>
      <c r="C39" s="161"/>
      <c r="D39" s="161"/>
      <c r="E39" s="29"/>
      <c r="F39" s="29"/>
      <c r="G39" s="29"/>
      <c r="H39" s="29"/>
      <c r="I39" s="29"/>
      <c r="J39" s="29"/>
    </row>
    <row r="40" spans="1:10" x14ac:dyDescent="0.2">
      <c r="A40" s="165"/>
      <c r="B40" s="161"/>
      <c r="C40" s="161"/>
      <c r="D40" s="161"/>
      <c r="E40" s="29"/>
      <c r="F40" s="29"/>
      <c r="G40" s="29"/>
      <c r="H40" s="29"/>
      <c r="I40" s="29"/>
      <c r="J40" s="29"/>
    </row>
    <row r="41" spans="1:10" x14ac:dyDescent="0.2">
      <c r="A41" s="45" t="s">
        <v>280</v>
      </c>
      <c r="B41" s="161"/>
      <c r="C41" s="161"/>
      <c r="D41" s="161"/>
      <c r="E41" s="29"/>
      <c r="F41" s="29">
        <v>30</v>
      </c>
      <c r="G41" s="29">
        <v>30</v>
      </c>
      <c r="H41" s="29"/>
      <c r="I41" s="29"/>
      <c r="J41" s="29"/>
    </row>
    <row r="42" spans="1:10" ht="30" x14ac:dyDescent="0.2">
      <c r="A42" s="165" t="s">
        <v>281</v>
      </c>
      <c r="B42" s="161"/>
      <c r="C42" s="161"/>
      <c r="D42" s="161"/>
      <c r="E42" s="29"/>
      <c r="F42" s="29"/>
      <c r="G42" s="29"/>
      <c r="H42" s="29"/>
      <c r="I42" s="29"/>
      <c r="J42" s="29"/>
    </row>
    <row r="43" spans="1:10" x14ac:dyDescent="0.2">
      <c r="A43" s="61"/>
      <c r="B43" s="61"/>
      <c r="C43" s="61"/>
      <c r="D43" s="61"/>
      <c r="E43" s="27"/>
      <c r="F43" s="27"/>
      <c r="G43" s="27"/>
      <c r="H43" s="27"/>
      <c r="I43" s="27"/>
      <c r="J43" s="27"/>
    </row>
    <row r="44" spans="1:10" x14ac:dyDescent="0.2">
      <c r="A44" s="4"/>
      <c r="B44" s="2"/>
      <c r="C44" s="2"/>
      <c r="D44" s="2"/>
      <c r="E44" s="2"/>
      <c r="F44" s="2"/>
      <c r="G44" s="2"/>
      <c r="H44" s="2"/>
      <c r="I44" s="2"/>
      <c r="J44" s="2"/>
    </row>
    <row r="47" spans="1:10" ht="14.5" x14ac:dyDescent="0.35">
      <c r="A47" s="167" t="s">
        <v>294</v>
      </c>
      <c r="B47" s="168"/>
      <c r="C47" s="168"/>
      <c r="D47" s="168"/>
      <c r="E47" s="168"/>
    </row>
    <row r="48" spans="1:10" x14ac:dyDescent="0.2">
      <c r="A48" s="169"/>
      <c r="B48" s="169">
        <v>2019</v>
      </c>
      <c r="C48" s="169">
        <v>2020</v>
      </c>
      <c r="D48" s="169">
        <v>2021</v>
      </c>
      <c r="E48" s="169">
        <v>2022</v>
      </c>
      <c r="F48" s="2"/>
      <c r="G48" s="2"/>
      <c r="H48" s="2"/>
      <c r="I48" s="2"/>
      <c r="J48" s="2"/>
    </row>
    <row r="49" spans="1:5" x14ac:dyDescent="0.2">
      <c r="A49" s="170" t="s">
        <v>283</v>
      </c>
      <c r="B49" s="171">
        <v>3952.6590000000001</v>
      </c>
      <c r="C49" s="171">
        <v>4082.3080000000009</v>
      </c>
      <c r="D49" s="180">
        <v>2896.9049999999997</v>
      </c>
      <c r="E49" s="171">
        <v>4203.6360000000004</v>
      </c>
    </row>
    <row r="50" spans="1:5" x14ac:dyDescent="0.2">
      <c r="A50" s="172" t="s">
        <v>284</v>
      </c>
      <c r="B50" s="173"/>
      <c r="C50" s="173"/>
      <c r="D50" s="181"/>
      <c r="E50" s="173"/>
    </row>
    <row r="51" spans="1:5" x14ac:dyDescent="0.2">
      <c r="A51" s="174" t="s">
        <v>285</v>
      </c>
      <c r="B51" s="173"/>
      <c r="C51" s="173"/>
      <c r="D51" s="173"/>
      <c r="E51" s="173">
        <v>162.52199999999999</v>
      </c>
    </row>
    <row r="52" spans="1:5" x14ac:dyDescent="0.2">
      <c r="A52" s="174" t="s">
        <v>295</v>
      </c>
      <c r="B52" s="173"/>
      <c r="C52" s="173"/>
      <c r="D52" s="173"/>
      <c r="E52" s="173">
        <v>30</v>
      </c>
    </row>
    <row r="53" spans="1:5" x14ac:dyDescent="0.2">
      <c r="A53" s="174"/>
      <c r="B53" s="173"/>
      <c r="C53" s="173"/>
      <c r="D53" s="173"/>
      <c r="E53" s="173"/>
    </row>
    <row r="54" spans="1:5" x14ac:dyDescent="0.2">
      <c r="A54" s="170" t="s">
        <v>287</v>
      </c>
      <c r="B54" s="180">
        <v>3952.6590000000001</v>
      </c>
      <c r="C54" s="180">
        <v>4082.3080000000009</v>
      </c>
      <c r="D54" s="180">
        <v>2896.9049999999997</v>
      </c>
      <c r="E54" s="171">
        <v>4396.1580000000004</v>
      </c>
    </row>
    <row r="55" spans="1:5" x14ac:dyDescent="0.2">
      <c r="A55" s="175" t="s">
        <v>296</v>
      </c>
      <c r="B55" s="173">
        <v>3975.9670000000001</v>
      </c>
      <c r="C55" s="173">
        <v>4339.5389999999998</v>
      </c>
      <c r="D55" s="173">
        <v>2973.2959999999998</v>
      </c>
      <c r="E55" s="173">
        <v>4624.8680000000004</v>
      </c>
    </row>
    <row r="56" spans="1:5" x14ac:dyDescent="0.2">
      <c r="A56" s="175" t="s">
        <v>289</v>
      </c>
      <c r="B56" s="176">
        <v>23.307999999999993</v>
      </c>
      <c r="C56" s="176">
        <v>257.23099999999886</v>
      </c>
      <c r="D56" s="176">
        <v>76.391000000000076</v>
      </c>
      <c r="E56" s="176">
        <v>228.71000000000004</v>
      </c>
    </row>
    <row r="57" spans="1:5" x14ac:dyDescent="0.2">
      <c r="A57" s="177" t="s">
        <v>290</v>
      </c>
      <c r="B57" s="173"/>
      <c r="C57" s="173"/>
      <c r="D57" s="176"/>
      <c r="E57" s="173"/>
    </row>
    <row r="58" spans="1:5" x14ac:dyDescent="0.2">
      <c r="A58" s="177" t="s">
        <v>291</v>
      </c>
      <c r="B58" s="173">
        <v>22.991</v>
      </c>
      <c r="C58" s="173">
        <v>72.503</v>
      </c>
      <c r="D58" s="176">
        <v>11.875</v>
      </c>
      <c r="E58" s="173">
        <v>0</v>
      </c>
    </row>
    <row r="59" spans="1:5" x14ac:dyDescent="0.2">
      <c r="A59" s="177" t="s">
        <v>292</v>
      </c>
      <c r="B59" s="173">
        <v>0</v>
      </c>
      <c r="C59" s="173">
        <v>28.213000000000001</v>
      </c>
      <c r="D59" s="176">
        <v>11.715999999999999</v>
      </c>
      <c r="E59" s="173">
        <v>0.42899999999999999</v>
      </c>
    </row>
    <row r="60" spans="1:5" ht="20" x14ac:dyDescent="0.2">
      <c r="A60" s="178" t="s">
        <v>293</v>
      </c>
      <c r="B60" s="179">
        <v>0.31699999999999307</v>
      </c>
      <c r="C60" s="179">
        <v>156.51499999999885</v>
      </c>
      <c r="D60" s="179">
        <v>52.800000000000075</v>
      </c>
      <c r="E60" s="179">
        <v>228.28100000000003</v>
      </c>
    </row>
  </sheetData>
  <mergeCells count="6">
    <mergeCell ref="A26:J26"/>
    <mergeCell ref="A1:J1"/>
    <mergeCell ref="A10:J10"/>
    <mergeCell ref="A22:J22"/>
    <mergeCell ref="A12:J12"/>
    <mergeCell ref="A17:J1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J52"/>
  <sheetViews>
    <sheetView topLeftCell="A23" workbookViewId="0">
      <selection activeCell="B35" sqref="B35:J48"/>
    </sheetView>
  </sheetViews>
  <sheetFormatPr defaultColWidth="9.1796875" defaultRowHeight="10" x14ac:dyDescent="0.2"/>
  <cols>
    <col min="1" max="1" width="48.1796875" style="6" customWidth="1"/>
    <col min="2" max="10" width="7.1796875" style="6" customWidth="1"/>
    <col min="11" max="11" width="14.81640625" style="6" customWidth="1"/>
    <col min="12" max="14" width="9.1796875" style="6" bestFit="1" customWidth="1"/>
    <col min="15" max="16384" width="9.1796875" style="6"/>
  </cols>
  <sheetData>
    <row r="1" spans="1:10" x14ac:dyDescent="0.2">
      <c r="A1" s="194" t="s">
        <v>78</v>
      </c>
      <c r="B1" s="194"/>
      <c r="C1" s="194"/>
      <c r="D1" s="194"/>
      <c r="E1" s="194"/>
      <c r="F1" s="194"/>
      <c r="G1" s="194"/>
      <c r="H1" s="194"/>
      <c r="I1" s="194"/>
      <c r="J1" s="216"/>
    </row>
    <row r="2" spans="1:10" x14ac:dyDescent="0.2">
      <c r="A2" s="19"/>
      <c r="B2" s="19">
        <v>2019</v>
      </c>
      <c r="C2" s="19">
        <v>2020</v>
      </c>
      <c r="D2" s="19">
        <v>2021</v>
      </c>
      <c r="E2" s="19">
        <v>2022</v>
      </c>
      <c r="F2" s="19">
        <v>2023</v>
      </c>
      <c r="G2" s="19">
        <v>2024</v>
      </c>
      <c r="H2" s="19">
        <v>2025</v>
      </c>
      <c r="I2" s="19">
        <v>2026</v>
      </c>
      <c r="J2" s="19">
        <v>2027</v>
      </c>
    </row>
    <row r="3" spans="1:10" x14ac:dyDescent="0.2">
      <c r="A3" s="20" t="s">
        <v>79</v>
      </c>
      <c r="B3" s="30">
        <v>4846.4979999999996</v>
      </c>
      <c r="C3" s="30">
        <v>4972.9070000000002</v>
      </c>
      <c r="D3" s="30">
        <v>4855.3990000000003</v>
      </c>
      <c r="E3" s="30">
        <v>4901.1090000000004</v>
      </c>
      <c r="F3" s="30">
        <v>4737.9589999999998</v>
      </c>
      <c r="G3" s="30">
        <v>4735.0619999999999</v>
      </c>
      <c r="H3" s="30">
        <v>4732.2330000000002</v>
      </c>
      <c r="I3" s="30">
        <v>4731.1329999999998</v>
      </c>
      <c r="J3" s="30">
        <v>4731.1329999999998</v>
      </c>
    </row>
    <row r="4" spans="1:10" ht="12" x14ac:dyDescent="0.2">
      <c r="A4" s="103" t="s">
        <v>137</v>
      </c>
      <c r="B4" s="107">
        <v>0</v>
      </c>
      <c r="C4" s="107">
        <v>0</v>
      </c>
      <c r="D4" s="107">
        <v>-34.1</v>
      </c>
      <c r="E4" s="86">
        <v>0</v>
      </c>
      <c r="F4" s="86">
        <v>0</v>
      </c>
      <c r="G4" s="86">
        <v>0</v>
      </c>
      <c r="H4" s="86">
        <v>0</v>
      </c>
      <c r="I4" s="86">
        <v>0</v>
      </c>
      <c r="J4" s="86">
        <v>0</v>
      </c>
    </row>
    <row r="5" spans="1:10" x14ac:dyDescent="0.2">
      <c r="A5" s="103" t="s">
        <v>138</v>
      </c>
      <c r="B5" s="107">
        <v>-0.73099999999976717</v>
      </c>
      <c r="C5" s="107">
        <v>-28.555000000000291</v>
      </c>
      <c r="D5" s="107">
        <v>3.9269999999993175</v>
      </c>
      <c r="E5" s="86">
        <v>0</v>
      </c>
      <c r="F5" s="86">
        <v>0</v>
      </c>
      <c r="G5" s="86">
        <v>0</v>
      </c>
      <c r="H5" s="86">
        <v>0</v>
      </c>
      <c r="I5" s="86">
        <v>0</v>
      </c>
      <c r="J5" s="86">
        <v>0</v>
      </c>
    </row>
    <row r="6" spans="1:10" ht="12" x14ac:dyDescent="0.2">
      <c r="A6" s="22" t="s">
        <v>80</v>
      </c>
      <c r="B6" s="86">
        <v>0</v>
      </c>
      <c r="C6" s="86">
        <v>0</v>
      </c>
      <c r="D6" s="86">
        <v>0</v>
      </c>
      <c r="E6" s="31">
        <v>121.16299999999956</v>
      </c>
      <c r="F6" s="31">
        <v>116.56800000000021</v>
      </c>
      <c r="G6" s="31">
        <v>116.4970000000003</v>
      </c>
      <c r="H6" s="31">
        <v>116.28099999999995</v>
      </c>
      <c r="I6" s="31">
        <v>116.25300000000061</v>
      </c>
      <c r="J6" s="31">
        <v>116.25300000000099</v>
      </c>
    </row>
    <row r="7" spans="1:10" x14ac:dyDescent="0.2">
      <c r="A7" s="103" t="s">
        <v>139</v>
      </c>
      <c r="B7" s="107">
        <v>3.2579999999998108</v>
      </c>
      <c r="C7" s="107">
        <v>8.9400000000005093</v>
      </c>
      <c r="D7" s="107">
        <v>35.588000000000648</v>
      </c>
      <c r="E7" s="107">
        <v>-21.417000000000371</v>
      </c>
      <c r="F7" s="107">
        <v>-60.122000000000298</v>
      </c>
      <c r="G7" s="107">
        <v>-62.92200000000048</v>
      </c>
      <c r="H7" s="107">
        <v>-65.622000000000298</v>
      </c>
      <c r="I7" s="107">
        <v>-65.622000000000298</v>
      </c>
      <c r="J7" s="107">
        <v>-65.622000000000682</v>
      </c>
    </row>
    <row r="8" spans="1:10" x14ac:dyDescent="0.2">
      <c r="A8" s="104" t="s">
        <v>100</v>
      </c>
      <c r="B8" s="109">
        <v>2.5270000000000437</v>
      </c>
      <c r="C8" s="109">
        <v>-19.614999999999782</v>
      </c>
      <c r="D8" s="109">
        <v>5.4149999999999636</v>
      </c>
      <c r="E8" s="109">
        <v>99.745999999999185</v>
      </c>
      <c r="F8" s="109">
        <v>56.445999999999913</v>
      </c>
      <c r="G8" s="109">
        <v>53.574999999999818</v>
      </c>
      <c r="H8" s="109">
        <v>50.658999999999651</v>
      </c>
      <c r="I8" s="109">
        <v>50.631000000000313</v>
      </c>
      <c r="J8" s="109">
        <v>50.631000000000313</v>
      </c>
    </row>
    <row r="9" spans="1:10" x14ac:dyDescent="0.2">
      <c r="A9" s="25" t="s">
        <v>146</v>
      </c>
      <c r="B9" s="32">
        <v>4849.0249999999996</v>
      </c>
      <c r="C9" s="32">
        <v>4953.2920000000004</v>
      </c>
      <c r="D9" s="32">
        <v>4860.8140000000003</v>
      </c>
      <c r="E9" s="32">
        <v>5000.8549999999996</v>
      </c>
      <c r="F9" s="32">
        <v>4794.4049999999997</v>
      </c>
      <c r="G9" s="32">
        <v>4788.6369999999997</v>
      </c>
      <c r="H9" s="32">
        <v>4782.8919999999998</v>
      </c>
      <c r="I9" s="32">
        <v>4781.7640000000001</v>
      </c>
      <c r="J9" s="32">
        <v>4781.7640000000001</v>
      </c>
    </row>
    <row r="10" spans="1:10" x14ac:dyDescent="0.2">
      <c r="A10" s="20"/>
      <c r="B10" s="20"/>
      <c r="C10" s="20"/>
      <c r="D10" s="20"/>
      <c r="E10" s="21"/>
      <c r="F10" s="21"/>
      <c r="G10" s="21"/>
      <c r="H10" s="21"/>
      <c r="I10" s="21"/>
      <c r="J10" s="21"/>
    </row>
    <row r="11" spans="1:10" x14ac:dyDescent="0.2">
      <c r="A11" s="201" t="s">
        <v>173</v>
      </c>
      <c r="B11" s="201"/>
      <c r="C11" s="201"/>
      <c r="D11" s="201"/>
      <c r="E11" s="202"/>
      <c r="F11" s="202"/>
      <c r="G11" s="202"/>
      <c r="H11" s="202"/>
      <c r="I11" s="202"/>
      <c r="J11" s="217"/>
    </row>
    <row r="12" spans="1:10" x14ac:dyDescent="0.2">
      <c r="A12" s="139"/>
      <c r="B12" s="139"/>
      <c r="C12" s="139"/>
      <c r="D12" s="139"/>
      <c r="E12" s="140"/>
      <c r="F12" s="140"/>
      <c r="G12" s="140"/>
      <c r="H12" s="140"/>
      <c r="I12" s="140"/>
      <c r="J12" s="140"/>
    </row>
    <row r="13" spans="1:10" x14ac:dyDescent="0.2">
      <c r="A13" s="195" t="s">
        <v>147</v>
      </c>
      <c r="B13" s="195"/>
      <c r="C13" s="195"/>
      <c r="D13" s="195"/>
      <c r="E13" s="199"/>
      <c r="F13" s="215"/>
      <c r="G13" s="215"/>
      <c r="H13" s="215"/>
      <c r="I13" s="215"/>
      <c r="J13" s="215"/>
    </row>
    <row r="14" spans="1:10" x14ac:dyDescent="0.2">
      <c r="A14" s="105" t="s">
        <v>29</v>
      </c>
      <c r="B14" s="18"/>
      <c r="C14" s="18"/>
      <c r="D14" s="18"/>
      <c r="E14" s="21"/>
      <c r="F14" s="140"/>
      <c r="G14" s="140"/>
      <c r="H14" s="140"/>
      <c r="I14" s="140"/>
      <c r="J14" s="140"/>
    </row>
    <row r="15" spans="1:10" x14ac:dyDescent="0.2">
      <c r="A15" s="106" t="s">
        <v>140</v>
      </c>
      <c r="B15" s="18"/>
      <c r="C15" s="18"/>
      <c r="D15" s="92">
        <v>-35.503999999999998</v>
      </c>
      <c r="E15" s="92"/>
      <c r="F15" s="140"/>
      <c r="G15" s="140"/>
      <c r="H15" s="140"/>
      <c r="I15" s="140"/>
      <c r="J15" s="140"/>
    </row>
    <row r="16" spans="1:10" ht="20" x14ac:dyDescent="0.2">
      <c r="A16" s="141" t="s">
        <v>197</v>
      </c>
      <c r="B16" s="18"/>
      <c r="C16" s="18"/>
      <c r="D16" s="107"/>
      <c r="E16" s="21"/>
      <c r="F16" s="140"/>
      <c r="G16" s="140"/>
      <c r="H16" s="140"/>
      <c r="I16" s="140"/>
      <c r="J16" s="140"/>
    </row>
    <row r="17" spans="1:10" x14ac:dyDescent="0.2">
      <c r="A17" s="28"/>
      <c r="B17" s="95"/>
      <c r="C17" s="95"/>
      <c r="D17" s="95"/>
      <c r="E17" s="43"/>
      <c r="F17" s="140"/>
      <c r="G17" s="140"/>
      <c r="H17" s="140"/>
      <c r="I17" s="140"/>
      <c r="J17" s="140"/>
    </row>
    <row r="18" spans="1:10" x14ac:dyDescent="0.2">
      <c r="A18" s="195" t="s">
        <v>142</v>
      </c>
      <c r="B18" s="195"/>
      <c r="C18" s="195"/>
      <c r="D18" s="195"/>
      <c r="E18" s="199"/>
      <c r="F18" s="215"/>
      <c r="G18" s="215"/>
      <c r="H18" s="215"/>
      <c r="I18" s="215"/>
      <c r="J18" s="215"/>
    </row>
    <row r="19" spans="1:10" x14ac:dyDescent="0.2">
      <c r="A19" s="105" t="s">
        <v>29</v>
      </c>
      <c r="B19" s="108"/>
      <c r="C19" s="108"/>
      <c r="D19" s="108"/>
      <c r="E19" s="140"/>
      <c r="F19" s="140"/>
      <c r="G19" s="140"/>
      <c r="H19" s="140"/>
      <c r="I19" s="140"/>
      <c r="J19" s="140"/>
    </row>
    <row r="20" spans="1:10" x14ac:dyDescent="0.2">
      <c r="A20" s="106" t="s">
        <v>144</v>
      </c>
      <c r="B20" s="95">
        <v>-0.73099999999999998</v>
      </c>
      <c r="C20" s="80">
        <v>-28.555</v>
      </c>
      <c r="D20" s="80">
        <v>5.3310000000000004</v>
      </c>
      <c r="E20" s="43"/>
      <c r="F20" s="140"/>
      <c r="G20" s="140"/>
      <c r="H20" s="140"/>
      <c r="I20" s="140"/>
      <c r="J20" s="140"/>
    </row>
    <row r="21" spans="1:10" ht="119.5" customHeight="1" x14ac:dyDescent="0.2">
      <c r="A21" s="141" t="s">
        <v>209</v>
      </c>
      <c r="B21" s="95"/>
      <c r="C21" s="95"/>
      <c r="D21" s="95"/>
      <c r="E21" s="43"/>
      <c r="F21" s="140"/>
      <c r="G21" s="140"/>
      <c r="H21" s="140"/>
      <c r="I21" s="140"/>
      <c r="J21" s="140"/>
    </row>
    <row r="22" spans="1:10" x14ac:dyDescent="0.2">
      <c r="A22" s="139"/>
      <c r="B22" s="139"/>
      <c r="C22" s="139"/>
      <c r="D22" s="139"/>
      <c r="E22" s="140"/>
      <c r="F22" s="140"/>
      <c r="G22" s="140"/>
      <c r="H22" s="140"/>
      <c r="I22" s="140"/>
      <c r="J22" s="140"/>
    </row>
    <row r="23" spans="1:10" x14ac:dyDescent="0.2">
      <c r="A23" s="195" t="s">
        <v>83</v>
      </c>
      <c r="B23" s="195"/>
      <c r="C23" s="195"/>
      <c r="D23" s="195"/>
      <c r="E23" s="199"/>
      <c r="F23" s="199"/>
      <c r="G23" s="199"/>
      <c r="H23" s="199"/>
      <c r="I23" s="199"/>
      <c r="J23" s="215"/>
    </row>
    <row r="24" spans="1:10" x14ac:dyDescent="0.2">
      <c r="A24" s="41" t="s">
        <v>29</v>
      </c>
      <c r="B24" s="41"/>
      <c r="C24" s="41"/>
      <c r="D24" s="41"/>
      <c r="E24" s="42"/>
      <c r="F24" s="42"/>
      <c r="G24" s="42"/>
      <c r="H24" s="42"/>
      <c r="I24" s="42"/>
      <c r="J24" s="42"/>
    </row>
    <row r="25" spans="1:10" x14ac:dyDescent="0.2">
      <c r="A25" s="44" t="s">
        <v>82</v>
      </c>
      <c r="B25" s="44"/>
      <c r="C25" s="44"/>
      <c r="D25" s="44"/>
      <c r="E25" s="29">
        <v>121.303</v>
      </c>
      <c r="F25" s="29">
        <v>117.265</v>
      </c>
      <c r="G25" s="29">
        <v>117.194</v>
      </c>
      <c r="H25" s="29">
        <v>117.124</v>
      </c>
      <c r="I25" s="29">
        <v>117.096</v>
      </c>
      <c r="J25" s="29">
        <v>117.096</v>
      </c>
    </row>
    <row r="26" spans="1:10" x14ac:dyDescent="0.2">
      <c r="A26" s="59"/>
      <c r="B26" s="59"/>
      <c r="C26" s="59"/>
      <c r="D26" s="59"/>
      <c r="E26" s="29"/>
      <c r="F26" s="29"/>
      <c r="G26" s="29"/>
      <c r="H26" s="29"/>
      <c r="I26" s="29"/>
      <c r="J26" s="29"/>
    </row>
    <row r="27" spans="1:10" x14ac:dyDescent="0.2">
      <c r="A27" s="72" t="s">
        <v>30</v>
      </c>
      <c r="B27" s="72"/>
      <c r="C27" s="72"/>
      <c r="D27" s="72"/>
      <c r="E27" s="29"/>
      <c r="F27" s="29"/>
      <c r="G27" s="29"/>
      <c r="H27" s="29"/>
      <c r="I27" s="29"/>
      <c r="J27" s="29"/>
    </row>
    <row r="28" spans="1:10" x14ac:dyDescent="0.2">
      <c r="A28" s="59" t="s">
        <v>103</v>
      </c>
      <c r="B28" s="59"/>
      <c r="C28" s="59"/>
      <c r="D28" s="59"/>
      <c r="E28" s="29"/>
      <c r="F28" s="29"/>
      <c r="G28" s="29"/>
      <c r="H28" s="29"/>
      <c r="I28" s="29"/>
      <c r="J28" s="29"/>
    </row>
    <row r="29" spans="1:10" x14ac:dyDescent="0.2">
      <c r="A29" s="81" t="s">
        <v>133</v>
      </c>
      <c r="B29" s="81"/>
      <c r="C29" s="81"/>
      <c r="D29" s="81"/>
      <c r="E29" s="29">
        <v>2.5</v>
      </c>
      <c r="F29" s="29">
        <v>10</v>
      </c>
      <c r="G29" s="29">
        <v>10</v>
      </c>
      <c r="H29" s="29">
        <v>10</v>
      </c>
      <c r="I29" s="29">
        <v>10</v>
      </c>
      <c r="J29" s="29">
        <v>10</v>
      </c>
    </row>
    <row r="30" spans="1:10" x14ac:dyDescent="0.2">
      <c r="A30" s="73" t="s">
        <v>134</v>
      </c>
      <c r="B30" s="73"/>
      <c r="C30" s="73"/>
      <c r="D30" s="73"/>
      <c r="E30" s="29">
        <v>-2.5</v>
      </c>
      <c r="F30" s="29">
        <v>-10</v>
      </c>
      <c r="G30" s="29">
        <v>-10</v>
      </c>
      <c r="H30" s="29">
        <v>-10</v>
      </c>
      <c r="I30" s="29">
        <v>-10</v>
      </c>
      <c r="J30" s="29">
        <v>-10</v>
      </c>
    </row>
    <row r="31" spans="1:10" x14ac:dyDescent="0.2">
      <c r="A31" s="81" t="s">
        <v>104</v>
      </c>
      <c r="B31" s="81"/>
      <c r="C31" s="81"/>
      <c r="D31" s="81"/>
      <c r="E31" s="29">
        <v>-0.14000000000000001</v>
      </c>
      <c r="F31" s="29">
        <v>-0.69699999999999995</v>
      </c>
      <c r="G31" s="29">
        <v>-0.69699999999999995</v>
      </c>
      <c r="H31" s="29">
        <v>-0.84299999999999997</v>
      </c>
      <c r="I31" s="29">
        <v>-0.84299999999999997</v>
      </c>
      <c r="J31" s="29">
        <v>-0.84299999999999997</v>
      </c>
    </row>
    <row r="32" spans="1:10" x14ac:dyDescent="0.2">
      <c r="A32" s="81"/>
      <c r="B32" s="81"/>
      <c r="C32" s="81"/>
      <c r="D32" s="81"/>
      <c r="E32" s="29"/>
      <c r="F32" s="29"/>
      <c r="G32" s="29"/>
      <c r="H32" s="29"/>
      <c r="I32" s="29"/>
      <c r="J32" s="29"/>
    </row>
    <row r="33" spans="1:10" x14ac:dyDescent="0.2">
      <c r="A33" s="195" t="s">
        <v>162</v>
      </c>
      <c r="B33" s="195"/>
      <c r="C33" s="195"/>
      <c r="D33" s="195"/>
      <c r="E33" s="199"/>
      <c r="F33" s="199"/>
      <c r="G33" s="199"/>
      <c r="H33" s="199"/>
      <c r="I33" s="199"/>
      <c r="J33" s="215"/>
    </row>
    <row r="34" spans="1:10" x14ac:dyDescent="0.2">
      <c r="A34" s="112" t="s">
        <v>29</v>
      </c>
      <c r="B34" s="112"/>
      <c r="C34" s="112"/>
      <c r="D34" s="112"/>
      <c r="E34" s="139"/>
      <c r="F34" s="139"/>
      <c r="G34" s="139"/>
      <c r="H34" s="139"/>
      <c r="I34" s="139"/>
      <c r="J34" s="139"/>
    </row>
    <row r="35" spans="1:10" x14ac:dyDescent="0.2">
      <c r="A35" s="144" t="s">
        <v>172</v>
      </c>
      <c r="B35" s="42">
        <v>3.258</v>
      </c>
      <c r="C35" s="42">
        <v>8.94</v>
      </c>
      <c r="D35" s="42">
        <v>35.588000000000001</v>
      </c>
      <c r="E35" s="42">
        <v>-21.417000000000002</v>
      </c>
      <c r="F35" s="42">
        <v>-21.417000000000002</v>
      </c>
      <c r="G35" s="42">
        <v>-21.417000000000002</v>
      </c>
      <c r="H35" s="42">
        <v>-21.417000000000002</v>
      </c>
      <c r="I35" s="42">
        <v>-21.417000000000002</v>
      </c>
      <c r="J35" s="42">
        <v>-21.417000000000002</v>
      </c>
    </row>
    <row r="36" spans="1:10" ht="60" x14ac:dyDescent="0.2">
      <c r="A36" s="158" t="s">
        <v>186</v>
      </c>
      <c r="B36" s="160"/>
      <c r="C36" s="160"/>
      <c r="D36" s="160"/>
      <c r="E36" s="42"/>
      <c r="F36" s="42"/>
      <c r="G36" s="42"/>
      <c r="H36" s="42"/>
      <c r="I36" s="42"/>
      <c r="J36" s="42"/>
    </row>
    <row r="37" spans="1:10" x14ac:dyDescent="0.2">
      <c r="A37" s="137"/>
      <c r="B37" s="160"/>
      <c r="C37" s="160"/>
      <c r="D37" s="160"/>
      <c r="E37" s="42"/>
      <c r="F37" s="42"/>
      <c r="G37" s="42"/>
      <c r="H37" s="42"/>
      <c r="I37" s="42"/>
      <c r="J37" s="42"/>
    </row>
    <row r="38" spans="1:10" x14ac:dyDescent="0.2">
      <c r="A38" s="17" t="s">
        <v>30</v>
      </c>
      <c r="B38" s="161"/>
      <c r="C38" s="161"/>
      <c r="D38" s="161"/>
      <c r="E38" s="42"/>
      <c r="F38" s="42"/>
      <c r="G38" s="42"/>
      <c r="H38" s="42"/>
      <c r="I38" s="42"/>
      <c r="J38" s="42"/>
    </row>
    <row r="39" spans="1:10" ht="20" x14ac:dyDescent="0.2">
      <c r="A39" s="131" t="s">
        <v>161</v>
      </c>
      <c r="B39" s="239"/>
      <c r="C39" s="239"/>
      <c r="D39" s="239"/>
      <c r="E39" s="29"/>
      <c r="F39" s="29">
        <v>5.5</v>
      </c>
      <c r="G39" s="29">
        <v>2.7</v>
      </c>
      <c r="H39" s="29"/>
      <c r="I39" s="29"/>
      <c r="J39" s="29"/>
    </row>
    <row r="40" spans="1:10" ht="30" x14ac:dyDescent="0.2">
      <c r="A40" s="81" t="s">
        <v>244</v>
      </c>
      <c r="B40" s="239"/>
      <c r="C40" s="239"/>
      <c r="D40" s="239"/>
      <c r="E40" s="29"/>
      <c r="F40" s="29"/>
      <c r="G40" s="29"/>
      <c r="H40" s="29"/>
      <c r="I40" s="29"/>
      <c r="J40" s="29"/>
    </row>
    <row r="41" spans="1:10" x14ac:dyDescent="0.2">
      <c r="A41" s="81"/>
      <c r="B41" s="239"/>
      <c r="C41" s="239"/>
      <c r="D41" s="239"/>
      <c r="E41" s="29"/>
      <c r="F41" s="29"/>
      <c r="G41" s="29"/>
      <c r="H41" s="29"/>
      <c r="I41" s="29"/>
      <c r="J41" s="29"/>
    </row>
    <row r="42" spans="1:10" x14ac:dyDescent="0.2">
      <c r="A42" s="131" t="s">
        <v>160</v>
      </c>
      <c r="B42" s="239"/>
      <c r="C42" s="239"/>
      <c r="D42" s="239"/>
      <c r="E42" s="29"/>
      <c r="F42" s="29">
        <v>-1.075</v>
      </c>
      <c r="G42" s="29">
        <v>-1.075</v>
      </c>
      <c r="H42" s="29">
        <v>-1.075</v>
      </c>
      <c r="I42" s="29">
        <v>-1.075</v>
      </c>
      <c r="J42" s="29">
        <v>-1.075</v>
      </c>
    </row>
    <row r="43" spans="1:10" ht="40" x14ac:dyDescent="0.2">
      <c r="A43" s="81" t="s">
        <v>245</v>
      </c>
      <c r="B43" s="239"/>
      <c r="C43" s="239"/>
      <c r="D43" s="239"/>
      <c r="E43" s="29"/>
      <c r="F43" s="29"/>
      <c r="G43" s="29"/>
      <c r="H43" s="29"/>
      <c r="I43" s="29"/>
      <c r="J43" s="29"/>
    </row>
    <row r="44" spans="1:10" x14ac:dyDescent="0.2">
      <c r="A44" s="81"/>
      <c r="B44" s="239"/>
      <c r="C44" s="239"/>
      <c r="D44" s="239"/>
      <c r="E44" s="29"/>
      <c r="F44" s="29"/>
      <c r="G44" s="29"/>
      <c r="H44" s="29"/>
      <c r="I44" s="29"/>
      <c r="J44" s="29"/>
    </row>
    <row r="45" spans="1:10" x14ac:dyDescent="0.2">
      <c r="A45" s="131" t="s">
        <v>188</v>
      </c>
      <c r="B45" s="239"/>
      <c r="C45" s="239"/>
      <c r="D45" s="239"/>
      <c r="E45" s="29"/>
      <c r="F45" s="29">
        <v>-129</v>
      </c>
      <c r="G45" s="29">
        <v>-129</v>
      </c>
      <c r="H45" s="29">
        <v>-129</v>
      </c>
      <c r="I45" s="29">
        <v>-129</v>
      </c>
      <c r="J45" s="29">
        <v>-129</v>
      </c>
    </row>
    <row r="46" spans="1:10" ht="70" x14ac:dyDescent="0.2">
      <c r="A46" s="81" t="s">
        <v>177</v>
      </c>
      <c r="B46" s="239"/>
      <c r="C46" s="239"/>
      <c r="D46" s="239"/>
      <c r="E46" s="29"/>
      <c r="F46" s="29"/>
      <c r="G46" s="29"/>
      <c r="H46" s="29"/>
      <c r="I46" s="29"/>
      <c r="J46" s="29"/>
    </row>
    <row r="47" spans="1:10" x14ac:dyDescent="0.2">
      <c r="A47" s="81"/>
      <c r="B47" s="239"/>
      <c r="C47" s="239"/>
      <c r="D47" s="239"/>
      <c r="E47" s="29"/>
      <c r="F47" s="29"/>
      <c r="G47" s="29"/>
      <c r="H47" s="29"/>
      <c r="I47" s="29"/>
      <c r="J47" s="29"/>
    </row>
    <row r="48" spans="1:10" x14ac:dyDescent="0.2">
      <c r="A48" s="131" t="s">
        <v>175</v>
      </c>
      <c r="B48" s="239"/>
      <c r="C48" s="239"/>
      <c r="D48" s="239"/>
      <c r="E48" s="29"/>
      <c r="F48" s="29">
        <v>85.87</v>
      </c>
      <c r="G48" s="29">
        <v>85.87</v>
      </c>
      <c r="H48" s="29">
        <v>85.87</v>
      </c>
      <c r="I48" s="29">
        <v>85.87</v>
      </c>
      <c r="J48" s="29">
        <v>85.87</v>
      </c>
    </row>
    <row r="49" spans="1:10" ht="70" x14ac:dyDescent="0.2">
      <c r="A49" s="81" t="s">
        <v>246</v>
      </c>
      <c r="B49" s="81"/>
      <c r="C49" s="81"/>
      <c r="D49" s="81"/>
      <c r="E49" s="29"/>
      <c r="F49" s="29"/>
      <c r="G49" s="29"/>
      <c r="H49" s="29"/>
      <c r="I49" s="29"/>
      <c r="J49" s="29"/>
    </row>
    <row r="50" spans="1:10" x14ac:dyDescent="0.2">
      <c r="A50" s="23"/>
      <c r="B50" s="23"/>
      <c r="C50" s="23"/>
      <c r="D50" s="23"/>
      <c r="E50" s="24"/>
      <c r="F50" s="24"/>
      <c r="G50" s="24"/>
      <c r="H50" s="24"/>
      <c r="I50" s="24"/>
      <c r="J50" s="24"/>
    </row>
    <row r="51" spans="1:10" x14ac:dyDescent="0.2">
      <c r="A51" s="4"/>
      <c r="B51" s="2"/>
      <c r="C51" s="2"/>
      <c r="D51" s="2"/>
      <c r="E51" s="2"/>
      <c r="F51" s="2"/>
      <c r="G51" s="2"/>
      <c r="H51" s="2"/>
      <c r="I51" s="2"/>
      <c r="J51" s="2"/>
    </row>
    <row r="52" spans="1:10" x14ac:dyDescent="0.2">
      <c r="A52" s="5"/>
      <c r="B52" s="37"/>
      <c r="C52" s="37"/>
      <c r="D52" s="37"/>
      <c r="E52" s="37"/>
      <c r="F52" s="37"/>
      <c r="G52" s="37"/>
      <c r="H52" s="37"/>
      <c r="I52" s="37"/>
      <c r="J52" s="37"/>
    </row>
  </sheetData>
  <mergeCells count="6">
    <mergeCell ref="A33:J33"/>
    <mergeCell ref="A1:J1"/>
    <mergeCell ref="A11:J11"/>
    <mergeCell ref="A23:J23"/>
    <mergeCell ref="A13:J13"/>
    <mergeCell ref="A18:J1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J37"/>
  <sheetViews>
    <sheetView topLeftCell="A27" workbookViewId="0">
      <selection activeCell="B29" sqref="B29:J34"/>
    </sheetView>
  </sheetViews>
  <sheetFormatPr defaultColWidth="9.1796875" defaultRowHeight="10" x14ac:dyDescent="0.2"/>
  <cols>
    <col min="1" max="1" width="45" style="6" customWidth="1"/>
    <col min="2" max="10" width="6.81640625" style="6" bestFit="1" customWidth="1"/>
    <col min="11" max="11" width="11.453125" style="6" customWidth="1"/>
    <col min="12" max="16384" width="9.1796875" style="6"/>
  </cols>
  <sheetData>
    <row r="1" spans="1:10" ht="15.75" customHeight="1" x14ac:dyDescent="0.35">
      <c r="A1" s="194" t="s">
        <v>35</v>
      </c>
      <c r="B1" s="194"/>
      <c r="C1" s="194"/>
      <c r="D1" s="194"/>
      <c r="E1" s="194"/>
      <c r="F1" s="194"/>
      <c r="G1" s="194"/>
      <c r="H1" s="194"/>
      <c r="I1" s="194"/>
      <c r="J1" s="193"/>
    </row>
    <row r="2" spans="1:10" x14ac:dyDescent="0.2">
      <c r="A2" s="19"/>
      <c r="B2" s="19">
        <v>2019</v>
      </c>
      <c r="C2" s="19">
        <v>2020</v>
      </c>
      <c r="D2" s="19">
        <v>2021</v>
      </c>
      <c r="E2" s="19">
        <v>2022</v>
      </c>
      <c r="F2" s="19">
        <v>2023</v>
      </c>
      <c r="G2" s="19">
        <v>2024</v>
      </c>
      <c r="H2" s="19">
        <v>2025</v>
      </c>
      <c r="I2" s="19">
        <v>2026</v>
      </c>
      <c r="J2" s="19">
        <v>2027</v>
      </c>
    </row>
    <row r="3" spans="1:10" x14ac:dyDescent="0.2">
      <c r="A3" s="20" t="s">
        <v>79</v>
      </c>
      <c r="B3" s="30">
        <v>1570.558</v>
      </c>
      <c r="C3" s="30">
        <v>1677.6310000000001</v>
      </c>
      <c r="D3" s="30">
        <v>1727.4349999999999</v>
      </c>
      <c r="E3" s="30">
        <v>1763.7639999999999</v>
      </c>
      <c r="F3" s="30">
        <v>1761.269</v>
      </c>
      <c r="G3" s="30">
        <v>1760.252</v>
      </c>
      <c r="H3" s="30">
        <v>1759.2360000000001</v>
      </c>
      <c r="I3" s="30">
        <v>1759.2360000000001</v>
      </c>
      <c r="J3" s="30">
        <v>1759.2360000000001</v>
      </c>
    </row>
    <row r="4" spans="1:10" ht="12" x14ac:dyDescent="0.2">
      <c r="A4" s="103" t="s">
        <v>137</v>
      </c>
      <c r="B4" s="107">
        <v>0</v>
      </c>
      <c r="C4" s="107">
        <v>0</v>
      </c>
      <c r="D4" s="31">
        <v>1.4039999999999999</v>
      </c>
      <c r="E4" s="86">
        <v>0</v>
      </c>
      <c r="F4" s="86">
        <v>0</v>
      </c>
      <c r="G4" s="86">
        <v>0</v>
      </c>
      <c r="H4" s="86">
        <v>0</v>
      </c>
      <c r="I4" s="86">
        <v>0</v>
      </c>
      <c r="J4" s="86">
        <v>0</v>
      </c>
    </row>
    <row r="5" spans="1:10" x14ac:dyDescent="0.2">
      <c r="A5" s="103" t="s">
        <v>138</v>
      </c>
      <c r="B5" s="80">
        <v>-0.63</v>
      </c>
      <c r="C5" s="80">
        <v>-7.2240000000000002</v>
      </c>
      <c r="D5" s="43">
        <v>-18.667999999999999</v>
      </c>
      <c r="E5" s="86">
        <v>0</v>
      </c>
      <c r="F5" s="86">
        <v>0</v>
      </c>
      <c r="G5" s="86">
        <v>0</v>
      </c>
      <c r="H5" s="86">
        <v>0</v>
      </c>
      <c r="I5" s="86">
        <v>0</v>
      </c>
      <c r="J5" s="86">
        <v>0</v>
      </c>
    </row>
    <row r="6" spans="1:10" ht="12" x14ac:dyDescent="0.2">
      <c r="A6" s="22" t="s">
        <v>80</v>
      </c>
      <c r="B6" s="86">
        <v>0</v>
      </c>
      <c r="C6" s="86">
        <v>0</v>
      </c>
      <c r="D6" s="86">
        <v>0</v>
      </c>
      <c r="E6" s="31">
        <v>38.395000000000209</v>
      </c>
      <c r="F6" s="31">
        <v>38.340999999999894</v>
      </c>
      <c r="G6" s="31">
        <v>38.31899999999996</v>
      </c>
      <c r="H6" s="31">
        <v>38.296999999999798</v>
      </c>
      <c r="I6" s="31">
        <v>38.296999999999798</v>
      </c>
      <c r="J6" s="31">
        <v>38.296999999999798</v>
      </c>
    </row>
    <row r="7" spans="1:10" x14ac:dyDescent="0.2">
      <c r="A7" s="103" t="s">
        <v>139</v>
      </c>
      <c r="B7" s="107">
        <v>0.10700000000008913</v>
      </c>
      <c r="C7" s="107">
        <v>-7.0140000000000562</v>
      </c>
      <c r="D7" s="107">
        <v>-7.2409999999998824</v>
      </c>
      <c r="E7" s="107">
        <v>-29.261000000000195</v>
      </c>
      <c r="F7" s="107">
        <v>8.3600000000001273</v>
      </c>
      <c r="G7" s="107">
        <v>8.3600000000001273</v>
      </c>
      <c r="H7" s="107">
        <v>8.3600000000001273</v>
      </c>
      <c r="I7" s="107">
        <v>8.3600000000001273</v>
      </c>
      <c r="J7" s="107">
        <v>8.3600000000001273</v>
      </c>
    </row>
    <row r="8" spans="1:10" x14ac:dyDescent="0.2">
      <c r="A8" s="104" t="s">
        <v>100</v>
      </c>
      <c r="B8" s="109">
        <v>-0.52299999999991087</v>
      </c>
      <c r="C8" s="109">
        <v>-14.238000000000056</v>
      </c>
      <c r="D8" s="109">
        <v>-24.504999999999882</v>
      </c>
      <c r="E8" s="109">
        <v>9.1340000000000146</v>
      </c>
      <c r="F8" s="109">
        <v>46.701000000000022</v>
      </c>
      <c r="G8" s="109">
        <v>46.679000000000087</v>
      </c>
      <c r="H8" s="109">
        <v>46.656999999999925</v>
      </c>
      <c r="I8" s="109">
        <v>46.656999999999925</v>
      </c>
      <c r="J8" s="109">
        <v>46.656999999999925</v>
      </c>
    </row>
    <row r="9" spans="1:10" x14ac:dyDescent="0.2">
      <c r="A9" s="25" t="s">
        <v>146</v>
      </c>
      <c r="B9" s="32">
        <v>1570.0350000000001</v>
      </c>
      <c r="C9" s="32">
        <v>1663.393</v>
      </c>
      <c r="D9" s="32">
        <v>1702.93</v>
      </c>
      <c r="E9" s="32">
        <v>1772.8979999999999</v>
      </c>
      <c r="F9" s="32">
        <v>1807.97</v>
      </c>
      <c r="G9" s="32">
        <v>1806.931</v>
      </c>
      <c r="H9" s="32">
        <v>1805.893</v>
      </c>
      <c r="I9" s="32">
        <v>1805.893</v>
      </c>
      <c r="J9" s="32">
        <v>1805.893</v>
      </c>
    </row>
    <row r="10" spans="1:10" x14ac:dyDescent="0.2">
      <c r="A10" s="20"/>
      <c r="B10" s="20"/>
      <c r="C10" s="20"/>
      <c r="D10" s="20"/>
      <c r="E10" s="21"/>
      <c r="F10" s="21"/>
      <c r="G10" s="21"/>
      <c r="H10" s="21"/>
      <c r="I10" s="21"/>
      <c r="J10" s="21"/>
    </row>
    <row r="11" spans="1:10" ht="23.25" customHeight="1" x14ac:dyDescent="0.35">
      <c r="A11" s="201" t="s">
        <v>54</v>
      </c>
      <c r="B11" s="201"/>
      <c r="C11" s="201"/>
      <c r="D11" s="201"/>
      <c r="E11" s="201"/>
      <c r="F11" s="201"/>
      <c r="G11" s="201"/>
      <c r="H11" s="201"/>
      <c r="I11" s="201"/>
      <c r="J11" s="204"/>
    </row>
    <row r="12" spans="1:10" x14ac:dyDescent="0.2">
      <c r="A12" s="20"/>
      <c r="B12" s="20"/>
      <c r="C12" s="20"/>
      <c r="D12" s="20"/>
      <c r="E12" s="21"/>
      <c r="F12" s="21"/>
      <c r="G12" s="21"/>
      <c r="H12" s="21"/>
      <c r="I12" s="21"/>
      <c r="J12" s="21"/>
    </row>
    <row r="13" spans="1:10" ht="14.5" x14ac:dyDescent="0.35">
      <c r="A13" s="195" t="s">
        <v>147</v>
      </c>
      <c r="B13" s="195"/>
      <c r="C13" s="195"/>
      <c r="D13" s="195"/>
      <c r="E13" s="199"/>
      <c r="F13" s="200"/>
      <c r="G13" s="200"/>
      <c r="H13" s="200"/>
      <c r="I13" s="200"/>
      <c r="J13" s="200"/>
    </row>
    <row r="14" spans="1:10" x14ac:dyDescent="0.2">
      <c r="A14" s="105" t="s">
        <v>29</v>
      </c>
      <c r="B14" s="18"/>
      <c r="C14" s="18"/>
      <c r="D14" s="18"/>
      <c r="E14" s="21"/>
      <c r="F14" s="21"/>
      <c r="G14" s="21"/>
      <c r="H14" s="21"/>
      <c r="I14" s="21"/>
      <c r="J14" s="21"/>
    </row>
    <row r="15" spans="1:10" x14ac:dyDescent="0.2">
      <c r="A15" s="106" t="s">
        <v>140</v>
      </c>
      <c r="B15" s="18"/>
      <c r="C15" s="18"/>
      <c r="D15" s="92">
        <v>1.4039999999999999</v>
      </c>
      <c r="E15" s="92"/>
      <c r="F15" s="21"/>
      <c r="G15" s="21"/>
      <c r="H15" s="21"/>
      <c r="I15" s="21"/>
      <c r="J15" s="21"/>
    </row>
    <row r="16" spans="1:10" ht="20" x14ac:dyDescent="0.2">
      <c r="A16" s="123" t="s">
        <v>197</v>
      </c>
      <c r="B16" s="18"/>
      <c r="C16" s="18"/>
      <c r="D16" s="107"/>
      <c r="E16" s="21"/>
      <c r="F16" s="21"/>
      <c r="G16" s="21"/>
      <c r="H16" s="21"/>
      <c r="I16" s="21"/>
      <c r="J16" s="21"/>
    </row>
    <row r="17" spans="1:10" x14ac:dyDescent="0.2">
      <c r="A17" s="28"/>
      <c r="B17" s="95"/>
      <c r="C17" s="95"/>
      <c r="D17" s="95"/>
      <c r="E17" s="43"/>
      <c r="F17" s="21"/>
      <c r="G17" s="21"/>
      <c r="H17" s="21"/>
      <c r="I17" s="21"/>
      <c r="J17" s="21"/>
    </row>
    <row r="18" spans="1:10" ht="14.5" x14ac:dyDescent="0.35">
      <c r="A18" s="195" t="s">
        <v>142</v>
      </c>
      <c r="B18" s="195"/>
      <c r="C18" s="195"/>
      <c r="D18" s="195"/>
      <c r="E18" s="199"/>
      <c r="F18" s="200"/>
      <c r="G18" s="200"/>
      <c r="H18" s="200"/>
      <c r="I18" s="200"/>
      <c r="J18" s="200"/>
    </row>
    <row r="19" spans="1:10" x14ac:dyDescent="0.2">
      <c r="A19" s="105" t="s">
        <v>29</v>
      </c>
      <c r="B19" s="108"/>
      <c r="C19" s="108"/>
      <c r="D19" s="108"/>
      <c r="E19" s="123"/>
      <c r="F19" s="21"/>
      <c r="G19" s="21"/>
      <c r="H19" s="21"/>
      <c r="I19" s="21"/>
      <c r="J19" s="21"/>
    </row>
    <row r="20" spans="1:10" x14ac:dyDescent="0.2">
      <c r="A20" s="106" t="s">
        <v>144</v>
      </c>
      <c r="B20" s="80">
        <v>-0.63</v>
      </c>
      <c r="C20" s="80">
        <v>-7.2240000000000002</v>
      </c>
      <c r="D20" s="43">
        <v>-18.667999999999999</v>
      </c>
      <c r="E20" s="43"/>
      <c r="F20" s="21"/>
      <c r="G20" s="21"/>
      <c r="H20" s="21"/>
      <c r="I20" s="21"/>
      <c r="J20" s="21"/>
    </row>
    <row r="21" spans="1:10" ht="80" x14ac:dyDescent="0.2">
      <c r="A21" s="123" t="s">
        <v>210</v>
      </c>
      <c r="B21" s="95"/>
      <c r="C21" s="95"/>
      <c r="D21" s="95"/>
      <c r="E21" s="43"/>
      <c r="F21" s="21"/>
      <c r="G21" s="21"/>
      <c r="H21" s="21"/>
      <c r="I21" s="21"/>
      <c r="J21" s="21"/>
    </row>
    <row r="22" spans="1:10" x14ac:dyDescent="0.2">
      <c r="A22" s="20"/>
      <c r="B22" s="20"/>
      <c r="C22" s="20"/>
      <c r="D22" s="20"/>
      <c r="E22" s="21"/>
      <c r="F22" s="21"/>
      <c r="G22" s="21"/>
      <c r="H22" s="21"/>
      <c r="I22" s="21"/>
      <c r="J22" s="21"/>
    </row>
    <row r="23" spans="1:10" ht="14.5" x14ac:dyDescent="0.35">
      <c r="A23" s="195" t="s">
        <v>83</v>
      </c>
      <c r="B23" s="195"/>
      <c r="C23" s="195"/>
      <c r="D23" s="195"/>
      <c r="E23" s="199"/>
      <c r="F23" s="199"/>
      <c r="G23" s="199"/>
      <c r="H23" s="199"/>
      <c r="I23" s="199"/>
      <c r="J23" s="200"/>
    </row>
    <row r="24" spans="1:10" x14ac:dyDescent="0.2">
      <c r="A24" s="41" t="s">
        <v>29</v>
      </c>
      <c r="B24" s="41"/>
      <c r="C24" s="41"/>
      <c r="D24" s="41"/>
      <c r="E24" s="39"/>
      <c r="F24" s="39"/>
      <c r="G24" s="39"/>
      <c r="H24" s="39"/>
      <c r="I24" s="39"/>
      <c r="J24" s="116"/>
    </row>
    <row r="25" spans="1:10" x14ac:dyDescent="0.2">
      <c r="A25" s="44" t="s">
        <v>82</v>
      </c>
      <c r="B25" s="44"/>
      <c r="C25" s="44"/>
      <c r="D25" s="44"/>
      <c r="E25" s="29">
        <v>38.395000000000003</v>
      </c>
      <c r="F25" s="29">
        <v>38.341000000000001</v>
      </c>
      <c r="G25" s="29">
        <v>38.319000000000003</v>
      </c>
      <c r="H25" s="29">
        <v>38.296999999999997</v>
      </c>
      <c r="I25" s="29">
        <v>38.296999999999997</v>
      </c>
      <c r="J25" s="29">
        <v>38.296999999999997</v>
      </c>
    </row>
    <row r="26" spans="1:10" x14ac:dyDescent="0.2">
      <c r="A26" s="44"/>
      <c r="B26" s="44"/>
      <c r="C26" s="44"/>
      <c r="D26" s="44"/>
      <c r="E26" s="29"/>
      <c r="F26" s="29"/>
      <c r="G26" s="29"/>
      <c r="H26" s="29"/>
      <c r="I26" s="29"/>
      <c r="J26" s="29"/>
    </row>
    <row r="27" spans="1:10" x14ac:dyDescent="0.2">
      <c r="A27" s="195" t="s">
        <v>162</v>
      </c>
      <c r="B27" s="195"/>
      <c r="C27" s="195"/>
      <c r="D27" s="195"/>
      <c r="E27" s="199"/>
      <c r="F27" s="199"/>
      <c r="G27" s="199"/>
      <c r="H27" s="199"/>
      <c r="I27" s="199"/>
      <c r="J27" s="215"/>
    </row>
    <row r="28" spans="1:10" x14ac:dyDescent="0.2">
      <c r="A28" s="112" t="s">
        <v>29</v>
      </c>
      <c r="B28" s="112"/>
      <c r="C28" s="112"/>
      <c r="D28" s="112"/>
      <c r="E28" s="139"/>
      <c r="F28" s="139"/>
      <c r="G28" s="139"/>
      <c r="H28" s="139"/>
      <c r="I28" s="139"/>
      <c r="J28" s="139"/>
    </row>
    <row r="29" spans="1:10" x14ac:dyDescent="0.2">
      <c r="A29" s="144" t="s">
        <v>172</v>
      </c>
      <c r="B29" s="42">
        <v>0.107</v>
      </c>
      <c r="C29" s="42">
        <v>-7.0140000000000002</v>
      </c>
      <c r="D29" s="42">
        <v>-7.2409999999999997</v>
      </c>
      <c r="E29" s="42">
        <v>-29.260999999999999</v>
      </c>
      <c r="F29" s="42">
        <v>-29.260999999999999</v>
      </c>
      <c r="G29" s="42">
        <v>-29.260999999999999</v>
      </c>
      <c r="H29" s="42">
        <v>-29.260999999999999</v>
      </c>
      <c r="I29" s="42">
        <v>-29.260999999999999</v>
      </c>
      <c r="J29" s="42">
        <v>-29.260999999999999</v>
      </c>
    </row>
    <row r="30" spans="1:10" ht="60" x14ac:dyDescent="0.2">
      <c r="A30" s="158" t="s">
        <v>247</v>
      </c>
      <c r="B30" s="42"/>
      <c r="C30" s="42"/>
      <c r="D30" s="42"/>
      <c r="E30" s="42"/>
      <c r="F30" s="42"/>
      <c r="G30" s="42"/>
      <c r="H30" s="42"/>
      <c r="I30" s="42"/>
      <c r="J30" s="42"/>
    </row>
    <row r="31" spans="1:10" x14ac:dyDescent="0.2">
      <c r="A31" s="44"/>
      <c r="B31" s="161"/>
      <c r="C31" s="161"/>
      <c r="D31" s="161"/>
      <c r="E31" s="29"/>
      <c r="F31" s="29"/>
      <c r="G31" s="29"/>
      <c r="H31" s="29"/>
      <c r="I31" s="29"/>
      <c r="J31" s="29"/>
    </row>
    <row r="32" spans="1:10" x14ac:dyDescent="0.2">
      <c r="A32" s="17" t="s">
        <v>30</v>
      </c>
      <c r="B32" s="161"/>
      <c r="C32" s="161"/>
      <c r="D32" s="161"/>
      <c r="E32" s="29"/>
      <c r="F32" s="29"/>
      <c r="G32" s="29"/>
      <c r="H32" s="29"/>
      <c r="I32" s="29"/>
      <c r="J32" s="29"/>
    </row>
    <row r="33" spans="1:10" x14ac:dyDescent="0.2">
      <c r="A33" s="44" t="s">
        <v>176</v>
      </c>
      <c r="B33" s="161"/>
      <c r="C33" s="161"/>
      <c r="D33" s="161"/>
      <c r="E33" s="29"/>
      <c r="F33" s="29">
        <v>37.621000000000002</v>
      </c>
      <c r="G33" s="29">
        <v>37.621000000000002</v>
      </c>
      <c r="H33" s="29">
        <v>37.621000000000002</v>
      </c>
      <c r="I33" s="29">
        <v>37.621000000000002</v>
      </c>
      <c r="J33" s="29">
        <v>37.621000000000002</v>
      </c>
    </row>
    <row r="34" spans="1:10" ht="60" x14ac:dyDescent="0.2">
      <c r="A34" s="162" t="s">
        <v>248</v>
      </c>
      <c r="B34" s="161"/>
      <c r="C34" s="161"/>
      <c r="D34" s="161"/>
      <c r="E34" s="29"/>
      <c r="F34" s="29"/>
      <c r="G34" s="29"/>
      <c r="H34" s="29"/>
      <c r="I34" s="29"/>
      <c r="J34" s="29"/>
    </row>
    <row r="35" spans="1:10" x14ac:dyDescent="0.2">
      <c r="A35" s="23"/>
      <c r="B35" s="23"/>
      <c r="C35" s="23"/>
      <c r="D35" s="23"/>
      <c r="E35" s="24"/>
      <c r="F35" s="24"/>
      <c r="G35" s="24"/>
      <c r="H35" s="24"/>
      <c r="I35" s="24"/>
      <c r="J35" s="24"/>
    </row>
    <row r="36" spans="1:10" x14ac:dyDescent="0.2">
      <c r="A36" s="4"/>
      <c r="B36" s="2"/>
      <c r="C36" s="2"/>
      <c r="D36" s="2"/>
      <c r="E36" s="2"/>
      <c r="F36" s="2"/>
      <c r="G36" s="2"/>
      <c r="H36" s="2"/>
      <c r="I36" s="2"/>
      <c r="J36" s="2"/>
    </row>
    <row r="37" spans="1:10" x14ac:dyDescent="0.2">
      <c r="A37" s="5"/>
      <c r="B37" s="37"/>
      <c r="C37" s="37"/>
      <c r="D37" s="37"/>
      <c r="E37" s="37"/>
      <c r="F37" s="37"/>
      <c r="G37" s="37"/>
      <c r="H37" s="37"/>
      <c r="I37" s="37"/>
      <c r="J37" s="37"/>
    </row>
  </sheetData>
  <mergeCells count="6">
    <mergeCell ref="A27:J27"/>
    <mergeCell ref="A1:J1"/>
    <mergeCell ref="A11:J11"/>
    <mergeCell ref="A23:J23"/>
    <mergeCell ref="A13:J13"/>
    <mergeCell ref="A18:J1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K54"/>
  <sheetViews>
    <sheetView topLeftCell="A22" workbookViewId="0">
      <selection activeCell="B29" sqref="B29:J36"/>
    </sheetView>
  </sheetViews>
  <sheetFormatPr defaultColWidth="9.1796875" defaultRowHeight="10" x14ac:dyDescent="0.2"/>
  <cols>
    <col min="1" max="1" width="43.1796875" style="6" customWidth="1"/>
    <col min="2" max="4" width="6.81640625" style="6" bestFit="1" customWidth="1"/>
    <col min="5" max="5" width="7.453125" style="6" bestFit="1" customWidth="1"/>
    <col min="6" max="10" width="6.81640625" style="6" bestFit="1" customWidth="1"/>
    <col min="11" max="16384" width="9.1796875" style="6"/>
  </cols>
  <sheetData>
    <row r="1" spans="1:10" ht="17.899999999999999" customHeight="1" x14ac:dyDescent="0.35">
      <c r="A1" s="194" t="s">
        <v>20</v>
      </c>
      <c r="B1" s="194"/>
      <c r="C1" s="194"/>
      <c r="D1" s="194"/>
      <c r="E1" s="194"/>
      <c r="F1" s="194"/>
      <c r="G1" s="194"/>
      <c r="H1" s="194"/>
      <c r="I1" s="194"/>
      <c r="J1" s="193"/>
    </row>
    <row r="2" spans="1:10" x14ac:dyDescent="0.2">
      <c r="A2" s="19"/>
      <c r="B2" s="19">
        <v>2019</v>
      </c>
      <c r="C2" s="19">
        <v>2020</v>
      </c>
      <c r="D2" s="19">
        <v>2021</v>
      </c>
      <c r="E2" s="19">
        <v>2022</v>
      </c>
      <c r="F2" s="19">
        <v>2023</v>
      </c>
      <c r="G2" s="19">
        <v>2024</v>
      </c>
      <c r="H2" s="19">
        <v>2025</v>
      </c>
      <c r="I2" s="19">
        <v>2026</v>
      </c>
      <c r="J2" s="19">
        <v>2027</v>
      </c>
    </row>
    <row r="3" spans="1:10" x14ac:dyDescent="0.2">
      <c r="A3" s="20" t="s">
        <v>79</v>
      </c>
      <c r="B3" s="30">
        <v>3516.3670000000002</v>
      </c>
      <c r="C3" s="30">
        <v>3472.7040000000002</v>
      </c>
      <c r="D3" s="30">
        <v>3451.4749999999999</v>
      </c>
      <c r="E3" s="30">
        <v>4098.7089999999998</v>
      </c>
      <c r="F3" s="30">
        <v>4155.7579999999998</v>
      </c>
      <c r="G3" s="30">
        <v>4143.8819999999996</v>
      </c>
      <c r="H3" s="30">
        <v>4132.4170000000004</v>
      </c>
      <c r="I3" s="30">
        <v>4121.201</v>
      </c>
      <c r="J3" s="30">
        <v>4121.201</v>
      </c>
    </row>
    <row r="4" spans="1:10" ht="12" x14ac:dyDescent="0.2">
      <c r="A4" s="103" t="s">
        <v>137</v>
      </c>
      <c r="B4" s="107">
        <v>0</v>
      </c>
      <c r="C4" s="107">
        <v>0</v>
      </c>
      <c r="D4" s="107">
        <v>-17.920000000000002</v>
      </c>
      <c r="E4" s="86">
        <v>0</v>
      </c>
      <c r="F4" s="86">
        <v>0</v>
      </c>
      <c r="G4" s="86">
        <v>0</v>
      </c>
      <c r="H4" s="86">
        <v>0</v>
      </c>
      <c r="I4" s="86">
        <v>0</v>
      </c>
      <c r="J4" s="86">
        <v>0</v>
      </c>
    </row>
    <row r="5" spans="1:10" x14ac:dyDescent="0.2">
      <c r="A5" s="103" t="s">
        <v>138</v>
      </c>
      <c r="B5" s="107">
        <v>-4.5359999999999996</v>
      </c>
      <c r="C5" s="107">
        <v>-8.9779999999999998</v>
      </c>
      <c r="D5" s="107">
        <v>-37.512</v>
      </c>
      <c r="E5" s="86">
        <v>0</v>
      </c>
      <c r="F5" s="86">
        <v>0</v>
      </c>
      <c r="G5" s="86">
        <v>0</v>
      </c>
      <c r="H5" s="86">
        <v>0</v>
      </c>
      <c r="I5" s="86">
        <v>0</v>
      </c>
      <c r="J5" s="86">
        <v>0</v>
      </c>
    </row>
    <row r="6" spans="1:10" ht="12" x14ac:dyDescent="0.2">
      <c r="A6" s="22" t="s">
        <v>80</v>
      </c>
      <c r="B6" s="86">
        <v>0</v>
      </c>
      <c r="C6" s="86">
        <v>0</v>
      </c>
      <c r="D6" s="86">
        <v>0</v>
      </c>
      <c r="E6" s="31">
        <v>158.46500000000015</v>
      </c>
      <c r="F6" s="31">
        <v>160.67100000000028</v>
      </c>
      <c r="G6" s="31">
        <v>160.21200000000044</v>
      </c>
      <c r="H6" s="31">
        <v>159.76899999999932</v>
      </c>
      <c r="I6" s="31">
        <v>159.33500000000004</v>
      </c>
      <c r="J6" s="31">
        <v>159.33500000000001</v>
      </c>
    </row>
    <row r="7" spans="1:10" x14ac:dyDescent="0.2">
      <c r="A7" s="103" t="s">
        <v>139</v>
      </c>
      <c r="B7" s="107">
        <v>9.4629999999996794</v>
      </c>
      <c r="C7" s="107">
        <v>-17.714000000000006</v>
      </c>
      <c r="D7" s="107">
        <v>-56.778000000000034</v>
      </c>
      <c r="E7" s="107">
        <v>-988.11499999999978</v>
      </c>
      <c r="F7" s="107">
        <v>-514.85699999999997</v>
      </c>
      <c r="G7" s="107">
        <v>-434.4340000000002</v>
      </c>
      <c r="H7" s="107">
        <v>-319.14599999999973</v>
      </c>
      <c r="I7" s="107">
        <v>-181.0010000000002</v>
      </c>
      <c r="J7" s="107">
        <v>-181.00100000000018</v>
      </c>
    </row>
    <row r="8" spans="1:10" x14ac:dyDescent="0.2">
      <c r="A8" s="104" t="s">
        <v>100</v>
      </c>
      <c r="B8" s="109">
        <v>4.9269999999996799</v>
      </c>
      <c r="C8" s="109">
        <v>-26.692000000000007</v>
      </c>
      <c r="D8" s="109">
        <v>-112.21000000000004</v>
      </c>
      <c r="E8" s="109">
        <v>-829.64999999999964</v>
      </c>
      <c r="F8" s="109">
        <v>-354.18599999999969</v>
      </c>
      <c r="G8" s="109">
        <v>-274.22199999999975</v>
      </c>
      <c r="H8" s="109">
        <v>-159.37700000000041</v>
      </c>
      <c r="I8" s="109">
        <v>-21.666000000000167</v>
      </c>
      <c r="J8" s="109">
        <v>-21.666000000000167</v>
      </c>
    </row>
    <row r="9" spans="1:10" x14ac:dyDescent="0.2">
      <c r="A9" s="25" t="s">
        <v>146</v>
      </c>
      <c r="B9" s="32">
        <v>3521.2939999999999</v>
      </c>
      <c r="C9" s="32">
        <v>3446.0120000000002</v>
      </c>
      <c r="D9" s="32">
        <v>3339.2649999999999</v>
      </c>
      <c r="E9" s="32">
        <v>3269.0590000000002</v>
      </c>
      <c r="F9" s="32">
        <v>3801.5720000000001</v>
      </c>
      <c r="G9" s="32">
        <v>3869.66</v>
      </c>
      <c r="H9" s="32">
        <v>3973.04</v>
      </c>
      <c r="I9" s="32">
        <v>4099.5349999999999</v>
      </c>
      <c r="J9" s="32">
        <v>4099.5349999999999</v>
      </c>
    </row>
    <row r="10" spans="1:10" x14ac:dyDescent="0.2">
      <c r="A10" s="20"/>
      <c r="B10" s="20"/>
      <c r="C10" s="20"/>
      <c r="D10" s="20"/>
      <c r="E10" s="21"/>
      <c r="F10" s="21"/>
      <c r="G10" s="21"/>
      <c r="H10" s="21"/>
      <c r="I10" s="21"/>
      <c r="J10" s="21"/>
    </row>
    <row r="11" spans="1:10" ht="48" customHeight="1" x14ac:dyDescent="0.35">
      <c r="A11" s="201" t="s">
        <v>55</v>
      </c>
      <c r="B11" s="201"/>
      <c r="C11" s="201"/>
      <c r="D11" s="201"/>
      <c r="E11" s="202"/>
      <c r="F11" s="202"/>
      <c r="G11" s="202"/>
      <c r="H11" s="202"/>
      <c r="I11" s="202"/>
      <c r="J11" s="204"/>
    </row>
    <row r="12" spans="1:10" x14ac:dyDescent="0.2">
      <c r="A12" s="20"/>
      <c r="B12" s="20"/>
      <c r="C12" s="20"/>
      <c r="D12" s="20"/>
      <c r="E12" s="21"/>
      <c r="F12" s="21"/>
      <c r="G12" s="21"/>
      <c r="H12" s="21"/>
      <c r="I12" s="21"/>
      <c r="J12" s="21"/>
    </row>
    <row r="13" spans="1:10" ht="14.5" x14ac:dyDescent="0.35">
      <c r="A13" s="195" t="s">
        <v>147</v>
      </c>
      <c r="B13" s="195"/>
      <c r="C13" s="195"/>
      <c r="D13" s="195"/>
      <c r="E13" s="199"/>
      <c r="F13" s="200"/>
      <c r="G13" s="200"/>
      <c r="H13" s="200"/>
      <c r="I13" s="200"/>
      <c r="J13" s="200"/>
    </row>
    <row r="14" spans="1:10" x14ac:dyDescent="0.2">
      <c r="A14" s="105" t="s">
        <v>29</v>
      </c>
      <c r="B14" s="18"/>
      <c r="C14" s="18"/>
      <c r="D14" s="18"/>
      <c r="E14" s="21"/>
      <c r="F14" s="21"/>
      <c r="G14" s="21"/>
      <c r="H14" s="21"/>
      <c r="I14" s="21"/>
      <c r="J14" s="21"/>
    </row>
    <row r="15" spans="1:10" x14ac:dyDescent="0.2">
      <c r="A15" s="106" t="s">
        <v>140</v>
      </c>
      <c r="B15" s="18"/>
      <c r="C15" s="18"/>
      <c r="D15" s="92">
        <v>-17.920000000000002</v>
      </c>
      <c r="E15" s="92"/>
      <c r="F15" s="21"/>
      <c r="G15" s="21"/>
      <c r="H15" s="21"/>
      <c r="I15" s="21"/>
      <c r="J15" s="21"/>
    </row>
    <row r="16" spans="1:10" ht="20" x14ac:dyDescent="0.2">
      <c r="A16" s="124" t="s">
        <v>197</v>
      </c>
      <c r="B16" s="18"/>
      <c r="C16" s="18"/>
      <c r="D16" s="107"/>
      <c r="E16" s="21"/>
      <c r="F16" s="21"/>
      <c r="G16" s="21"/>
      <c r="H16" s="21"/>
      <c r="I16" s="21"/>
      <c r="J16" s="21"/>
    </row>
    <row r="17" spans="1:10" x14ac:dyDescent="0.2">
      <c r="A17" s="28"/>
      <c r="B17" s="95"/>
      <c r="C17" s="95"/>
      <c r="D17" s="95"/>
      <c r="E17" s="43"/>
      <c r="F17" s="21"/>
      <c r="G17" s="21"/>
      <c r="H17" s="21"/>
      <c r="I17" s="21"/>
      <c r="J17" s="21"/>
    </row>
    <row r="18" spans="1:10" ht="14.5" x14ac:dyDescent="0.35">
      <c r="A18" s="195" t="s">
        <v>142</v>
      </c>
      <c r="B18" s="195"/>
      <c r="C18" s="195"/>
      <c r="D18" s="195"/>
      <c r="E18" s="199"/>
      <c r="F18" s="200"/>
      <c r="G18" s="200"/>
      <c r="H18" s="200"/>
      <c r="I18" s="200"/>
      <c r="J18" s="200"/>
    </row>
    <row r="19" spans="1:10" x14ac:dyDescent="0.2">
      <c r="A19" s="105" t="s">
        <v>29</v>
      </c>
      <c r="B19" s="108"/>
      <c r="C19" s="108"/>
      <c r="D19" s="108"/>
      <c r="E19" s="123"/>
      <c r="F19" s="21"/>
      <c r="G19" s="21"/>
      <c r="H19" s="21"/>
      <c r="I19" s="21"/>
      <c r="J19" s="21"/>
    </row>
    <row r="20" spans="1:10" x14ac:dyDescent="0.2">
      <c r="A20" s="106" t="s">
        <v>144</v>
      </c>
      <c r="B20" s="95">
        <v>-4.5359999999999996</v>
      </c>
      <c r="C20" s="95">
        <v>-8.9779999999999998</v>
      </c>
      <c r="D20" s="43">
        <v>-37.512</v>
      </c>
      <c r="E20" s="43"/>
      <c r="F20" s="21"/>
      <c r="G20" s="21"/>
      <c r="H20" s="21"/>
      <c r="I20" s="21"/>
      <c r="J20" s="21"/>
    </row>
    <row r="21" spans="1:10" ht="50" x14ac:dyDescent="0.2">
      <c r="A21" s="124" t="s">
        <v>211</v>
      </c>
      <c r="B21" s="95"/>
      <c r="C21" s="95"/>
      <c r="D21" s="95"/>
      <c r="E21" s="43"/>
      <c r="F21" s="21"/>
      <c r="G21" s="21"/>
      <c r="H21" s="21"/>
      <c r="I21" s="21"/>
      <c r="J21" s="21"/>
    </row>
    <row r="22" spans="1:10" x14ac:dyDescent="0.2">
      <c r="A22" s="20"/>
      <c r="B22" s="20"/>
      <c r="C22" s="20"/>
      <c r="D22" s="20"/>
      <c r="E22" s="21"/>
      <c r="F22" s="21"/>
      <c r="G22" s="21"/>
      <c r="H22" s="21"/>
      <c r="I22" s="21"/>
      <c r="J22" s="21"/>
    </row>
    <row r="23" spans="1:10" ht="14.5" x14ac:dyDescent="0.35">
      <c r="A23" s="195" t="s">
        <v>83</v>
      </c>
      <c r="B23" s="195"/>
      <c r="C23" s="195"/>
      <c r="D23" s="195"/>
      <c r="E23" s="199"/>
      <c r="F23" s="199"/>
      <c r="G23" s="199"/>
      <c r="H23" s="199"/>
      <c r="I23" s="199"/>
      <c r="J23" s="200"/>
    </row>
    <row r="24" spans="1:10" x14ac:dyDescent="0.2">
      <c r="A24" s="41" t="s">
        <v>29</v>
      </c>
      <c r="B24" s="41"/>
      <c r="C24" s="41"/>
      <c r="D24" s="41"/>
      <c r="E24" s="29"/>
      <c r="F24" s="39"/>
      <c r="G24" s="39"/>
      <c r="H24" s="39"/>
      <c r="I24" s="39"/>
      <c r="J24" s="116"/>
    </row>
    <row r="25" spans="1:10" x14ac:dyDescent="0.2">
      <c r="A25" s="44" t="s">
        <v>82</v>
      </c>
      <c r="B25" s="44"/>
      <c r="C25" s="44"/>
      <c r="D25" s="44"/>
      <c r="E25" s="29">
        <v>158.465</v>
      </c>
      <c r="F25" s="29">
        <v>160.67099999999999</v>
      </c>
      <c r="G25" s="29">
        <v>160.21199999999999</v>
      </c>
      <c r="H25" s="29">
        <v>159.76900000000001</v>
      </c>
      <c r="I25" s="29">
        <v>159.33500000000001</v>
      </c>
      <c r="J25" s="29">
        <v>159.33500000000001</v>
      </c>
    </row>
    <row r="26" spans="1:10" x14ac:dyDescent="0.2">
      <c r="A26" s="44"/>
      <c r="B26" s="44"/>
      <c r="C26" s="44"/>
      <c r="D26" s="44"/>
      <c r="E26" s="29"/>
      <c r="F26" s="29"/>
      <c r="G26" s="29"/>
      <c r="H26" s="29"/>
      <c r="I26" s="29"/>
      <c r="J26" s="29"/>
    </row>
    <row r="27" spans="1:10" ht="14.5" x14ac:dyDescent="0.35">
      <c r="A27" s="195" t="s">
        <v>162</v>
      </c>
      <c r="B27" s="195"/>
      <c r="C27" s="195"/>
      <c r="D27" s="195"/>
      <c r="E27" s="199"/>
      <c r="F27" s="199"/>
      <c r="G27" s="199"/>
      <c r="H27" s="199"/>
      <c r="I27" s="199"/>
      <c r="J27" s="200"/>
    </row>
    <row r="28" spans="1:10" x14ac:dyDescent="0.2">
      <c r="A28" s="112" t="s">
        <v>29</v>
      </c>
      <c r="B28" s="112"/>
      <c r="C28" s="112"/>
      <c r="D28" s="112"/>
      <c r="E28" s="149"/>
      <c r="F28" s="149"/>
      <c r="G28" s="149"/>
      <c r="H28" s="149"/>
      <c r="I28" s="149"/>
      <c r="J28" s="149"/>
    </row>
    <row r="29" spans="1:10" x14ac:dyDescent="0.2">
      <c r="A29" s="144" t="s">
        <v>172</v>
      </c>
      <c r="B29" s="42">
        <v>9.4629999999999992</v>
      </c>
      <c r="C29" s="42">
        <v>-17.713999999999999</v>
      </c>
      <c r="D29" s="42">
        <v>-56.777999999999999</v>
      </c>
      <c r="E29" s="42">
        <v>-988.11500000000001</v>
      </c>
      <c r="F29" s="42"/>
      <c r="G29" s="42"/>
      <c r="H29" s="42"/>
      <c r="I29" s="42"/>
      <c r="J29" s="42"/>
    </row>
    <row r="30" spans="1:10" ht="130" x14ac:dyDescent="0.2">
      <c r="A30" s="158" t="s">
        <v>249</v>
      </c>
      <c r="B30" s="160"/>
      <c r="C30" s="160"/>
      <c r="D30" s="160"/>
      <c r="E30" s="42"/>
      <c r="F30" s="42"/>
      <c r="G30" s="42"/>
      <c r="H30" s="42"/>
      <c r="I30" s="42"/>
      <c r="J30" s="42"/>
    </row>
    <row r="31" spans="1:10" x14ac:dyDescent="0.2">
      <c r="A31" s="44"/>
      <c r="B31" s="161"/>
      <c r="C31" s="161"/>
      <c r="D31" s="161"/>
      <c r="E31" s="42"/>
      <c r="F31" s="42"/>
      <c r="G31" s="42"/>
      <c r="H31" s="42"/>
      <c r="I31" s="42"/>
      <c r="J31" s="42"/>
    </row>
    <row r="32" spans="1:10" x14ac:dyDescent="0.2">
      <c r="A32" s="44" t="s">
        <v>250</v>
      </c>
      <c r="B32" s="161"/>
      <c r="C32" s="161"/>
      <c r="D32" s="161"/>
      <c r="E32" s="42"/>
      <c r="F32" s="42">
        <v>-600</v>
      </c>
      <c r="G32" s="42">
        <v>-600</v>
      </c>
      <c r="H32" s="42">
        <v>-600</v>
      </c>
      <c r="I32" s="42">
        <v>-600</v>
      </c>
      <c r="J32" s="42">
        <v>-600</v>
      </c>
    </row>
    <row r="33" spans="1:11" ht="40" x14ac:dyDescent="0.2">
      <c r="A33" s="155" t="s">
        <v>192</v>
      </c>
      <c r="B33" s="161"/>
      <c r="C33" s="161"/>
      <c r="D33" s="161"/>
      <c r="E33" s="42"/>
      <c r="F33" s="42"/>
      <c r="G33" s="42"/>
      <c r="H33" s="42"/>
      <c r="I33" s="42"/>
      <c r="J33" s="42"/>
    </row>
    <row r="34" spans="1:11" x14ac:dyDescent="0.2">
      <c r="A34" s="44"/>
      <c r="B34" s="161"/>
      <c r="C34" s="161"/>
      <c r="D34" s="161"/>
      <c r="E34" s="42"/>
      <c r="F34" s="42"/>
      <c r="G34" s="42"/>
      <c r="H34" s="42"/>
      <c r="I34" s="42"/>
      <c r="J34" s="42"/>
    </row>
    <row r="35" spans="1:11" x14ac:dyDescent="0.2">
      <c r="A35" s="17" t="s">
        <v>30</v>
      </c>
      <c r="B35" s="239"/>
      <c r="C35" s="239"/>
      <c r="D35" s="239"/>
      <c r="E35" s="29"/>
      <c r="F35" s="29"/>
      <c r="G35" s="29"/>
      <c r="H35" s="29"/>
      <c r="I35" s="29"/>
      <c r="J35" s="29"/>
    </row>
    <row r="36" spans="1:11" x14ac:dyDescent="0.2">
      <c r="A36" s="44" t="s">
        <v>176</v>
      </c>
      <c r="B36" s="239"/>
      <c r="C36" s="239"/>
      <c r="D36" s="239"/>
      <c r="E36" s="29"/>
      <c r="F36" s="29">
        <v>85.143000000000001</v>
      </c>
      <c r="G36" s="29">
        <v>165.566</v>
      </c>
      <c r="H36" s="29">
        <v>280.85399999999998</v>
      </c>
      <c r="I36" s="29">
        <v>418.99900000000002</v>
      </c>
      <c r="J36" s="29">
        <v>418.99900000000002</v>
      </c>
    </row>
    <row r="37" spans="1:11" ht="30" x14ac:dyDescent="0.2">
      <c r="A37" s="162" t="s">
        <v>193</v>
      </c>
      <c r="B37" s="81"/>
      <c r="C37" s="81"/>
      <c r="D37" s="81"/>
      <c r="E37" s="29"/>
      <c r="F37" s="29"/>
      <c r="G37" s="29"/>
      <c r="H37" s="29"/>
      <c r="I37" s="29"/>
      <c r="J37" s="29"/>
    </row>
    <row r="38" spans="1:11" x14ac:dyDescent="0.2">
      <c r="A38" s="23"/>
      <c r="B38" s="23"/>
      <c r="C38" s="23"/>
      <c r="D38" s="23"/>
      <c r="E38" s="24"/>
      <c r="F38" s="24"/>
      <c r="G38" s="24"/>
      <c r="H38" s="24"/>
      <c r="I38" s="24"/>
      <c r="J38" s="24"/>
    </row>
    <row r="39" spans="1:11" x14ac:dyDescent="0.2">
      <c r="A39" s="4"/>
      <c r="B39" s="2"/>
      <c r="C39" s="2"/>
      <c r="D39" s="2"/>
      <c r="E39" s="2"/>
      <c r="F39" s="2"/>
      <c r="G39" s="2"/>
      <c r="H39" s="2"/>
      <c r="I39" s="2"/>
      <c r="J39" s="2"/>
      <c r="K39" s="2"/>
    </row>
    <row r="40" spans="1:11" x14ac:dyDescent="0.2">
      <c r="A40" s="5"/>
      <c r="B40" s="37"/>
      <c r="C40" s="37"/>
      <c r="D40" s="37"/>
      <c r="E40" s="37"/>
      <c r="F40" s="37"/>
      <c r="G40" s="37"/>
      <c r="H40" s="37"/>
      <c r="I40" s="37"/>
      <c r="J40" s="37"/>
      <c r="K40" s="37"/>
    </row>
    <row r="41" spans="1:11" s="7" customFormat="1" x14ac:dyDescent="0.2"/>
    <row r="42" spans="1:11" s="7" customFormat="1" ht="14.5" x14ac:dyDescent="0.2">
      <c r="A42" s="224" t="s">
        <v>300</v>
      </c>
      <c r="B42" s="225"/>
      <c r="C42" s="225"/>
      <c r="D42" s="225"/>
      <c r="E42" s="225"/>
    </row>
    <row r="43" spans="1:11" s="7" customFormat="1" ht="15" thickBot="1" x14ac:dyDescent="0.25">
      <c r="A43" s="226"/>
      <c r="B43" s="227">
        <v>2019</v>
      </c>
      <c r="C43" s="227">
        <v>2020</v>
      </c>
      <c r="D43" s="227">
        <v>2021</v>
      </c>
      <c r="E43" s="227">
        <v>2022</v>
      </c>
      <c r="F43" s="136"/>
      <c r="G43" s="136"/>
      <c r="H43" s="136"/>
      <c r="I43" s="136"/>
      <c r="J43" s="136"/>
      <c r="K43" s="136"/>
    </row>
    <row r="44" spans="1:11" ht="10.5" thickBot="1" x14ac:dyDescent="0.25">
      <c r="A44" s="228" t="s">
        <v>283</v>
      </c>
      <c r="B44" s="229">
        <v>4018.1</v>
      </c>
      <c r="C44" s="229">
        <v>3817.2</v>
      </c>
      <c r="D44" s="229">
        <v>4336.3</v>
      </c>
      <c r="E44" s="229">
        <v>4439.8</v>
      </c>
    </row>
    <row r="45" spans="1:11" x14ac:dyDescent="0.2">
      <c r="A45" s="230" t="s">
        <v>284</v>
      </c>
      <c r="B45" s="231"/>
      <c r="C45" s="231"/>
      <c r="D45" s="232"/>
      <c r="E45" s="231"/>
    </row>
    <row r="46" spans="1:11" x14ac:dyDescent="0.2">
      <c r="A46" s="226" t="s">
        <v>285</v>
      </c>
      <c r="B46" s="231"/>
      <c r="C46" s="231"/>
      <c r="D46" s="231"/>
      <c r="E46" s="233">
        <v>158.5</v>
      </c>
    </row>
    <row r="47" spans="1:11" ht="10.5" thickBot="1" x14ac:dyDescent="0.25">
      <c r="A47" s="234" t="s">
        <v>301</v>
      </c>
      <c r="B47" s="231"/>
      <c r="C47" s="235"/>
      <c r="D47" s="233">
        <v>-341.1</v>
      </c>
      <c r="E47" s="233">
        <v>-341.1</v>
      </c>
    </row>
    <row r="48" spans="1:11" ht="10.5" thickBot="1" x14ac:dyDescent="0.25">
      <c r="A48" s="228" t="s">
        <v>302</v>
      </c>
      <c r="B48" s="229">
        <v>4018.1</v>
      </c>
      <c r="C48" s="229">
        <v>3817.2</v>
      </c>
      <c r="D48" s="229">
        <v>3995.2</v>
      </c>
      <c r="E48" s="229">
        <v>4257.2</v>
      </c>
    </row>
    <row r="49" spans="1:5" x14ac:dyDescent="0.2">
      <c r="A49" s="230" t="s">
        <v>296</v>
      </c>
      <c r="B49" s="176">
        <v>3521.2939999999999</v>
      </c>
      <c r="C49" s="176">
        <v>3446.0120000000002</v>
      </c>
      <c r="D49" s="176">
        <v>3339.2649999999999</v>
      </c>
      <c r="E49" s="176">
        <v>3269.0590000000002</v>
      </c>
    </row>
    <row r="50" spans="1:5" x14ac:dyDescent="0.2">
      <c r="A50" s="230" t="s">
        <v>289</v>
      </c>
      <c r="B50" s="176">
        <v>-496.80600000000004</v>
      </c>
      <c r="C50" s="176">
        <v>-371.18799999999965</v>
      </c>
      <c r="D50" s="176">
        <v>-655.93499999999995</v>
      </c>
      <c r="E50" s="176">
        <v>-988.14099999999962</v>
      </c>
    </row>
    <row r="51" spans="1:5" x14ac:dyDescent="0.2">
      <c r="A51" s="226" t="s">
        <v>290</v>
      </c>
      <c r="B51" s="236"/>
      <c r="C51" s="236"/>
      <c r="D51" s="176"/>
      <c r="E51" s="236"/>
    </row>
    <row r="52" spans="1:5" x14ac:dyDescent="0.2">
      <c r="A52" s="226" t="s">
        <v>291</v>
      </c>
      <c r="B52" s="176">
        <v>0</v>
      </c>
      <c r="C52" s="176">
        <v>90.8</v>
      </c>
      <c r="D52" s="176">
        <v>26.8</v>
      </c>
      <c r="E52" s="176">
        <v>0</v>
      </c>
    </row>
    <row r="53" spans="1:5" x14ac:dyDescent="0.2">
      <c r="A53" s="226" t="s">
        <v>292</v>
      </c>
      <c r="B53" s="176">
        <v>0</v>
      </c>
      <c r="C53" s="176">
        <v>32.1</v>
      </c>
      <c r="D53" s="176">
        <v>42.1</v>
      </c>
      <c r="E53" s="176">
        <v>0.4</v>
      </c>
    </row>
    <row r="54" spans="1:5" ht="10.5" thickBot="1" x14ac:dyDescent="0.25">
      <c r="A54" s="237" t="s">
        <v>293</v>
      </c>
      <c r="B54" s="238">
        <v>-496.80600000000004</v>
      </c>
      <c r="C54" s="238">
        <v>-494.08799999999968</v>
      </c>
      <c r="D54" s="238">
        <v>-724.83499999999992</v>
      </c>
      <c r="E54" s="238">
        <v>-988.5409999999996</v>
      </c>
    </row>
  </sheetData>
  <mergeCells count="7">
    <mergeCell ref="A42:E42"/>
    <mergeCell ref="A27:J27"/>
    <mergeCell ref="A1:J1"/>
    <mergeCell ref="A11:J11"/>
    <mergeCell ref="A23:J23"/>
    <mergeCell ref="A13:J13"/>
    <mergeCell ref="A18:J1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K45"/>
  <sheetViews>
    <sheetView topLeftCell="A22" workbookViewId="0">
      <selection activeCell="B29" sqref="B29:J36"/>
    </sheetView>
  </sheetViews>
  <sheetFormatPr defaultColWidth="9.1796875" defaultRowHeight="10" x14ac:dyDescent="0.2"/>
  <cols>
    <col min="1" max="1" width="45" style="6" customWidth="1"/>
    <col min="2" max="4" width="9.54296875" style="6" customWidth="1"/>
    <col min="5" max="10" width="6.81640625" style="6" bestFit="1" customWidth="1"/>
    <col min="11" max="16384" width="9.1796875" style="6"/>
  </cols>
  <sheetData>
    <row r="1" spans="1:10" ht="16.5" customHeight="1" x14ac:dyDescent="0.35">
      <c r="A1" s="194" t="s">
        <v>34</v>
      </c>
      <c r="B1" s="194"/>
      <c r="C1" s="194"/>
      <c r="D1" s="194"/>
      <c r="E1" s="194"/>
      <c r="F1" s="194"/>
      <c r="G1" s="194"/>
      <c r="H1" s="194"/>
      <c r="I1" s="194"/>
      <c r="J1" s="193"/>
    </row>
    <row r="2" spans="1:10" x14ac:dyDescent="0.2">
      <c r="A2" s="19"/>
      <c r="B2" s="19">
        <v>2019</v>
      </c>
      <c r="C2" s="19">
        <v>2020</v>
      </c>
      <c r="D2" s="19">
        <v>2021</v>
      </c>
      <c r="E2" s="19">
        <v>2022</v>
      </c>
      <c r="F2" s="19">
        <v>2023</v>
      </c>
      <c r="G2" s="19">
        <v>2024</v>
      </c>
      <c r="H2" s="19">
        <v>2025</v>
      </c>
      <c r="I2" s="19">
        <v>2026</v>
      </c>
      <c r="J2" s="19">
        <v>2027</v>
      </c>
    </row>
    <row r="3" spans="1:10" x14ac:dyDescent="0.2">
      <c r="A3" s="20" t="s">
        <v>79</v>
      </c>
      <c r="B3" s="30">
        <v>633.255</v>
      </c>
      <c r="C3" s="30">
        <v>707.23299999999995</v>
      </c>
      <c r="D3" s="30">
        <v>743.79700000000003</v>
      </c>
      <c r="E3" s="30">
        <v>721.39800000000002</v>
      </c>
      <c r="F3" s="30">
        <v>721.39800000000002</v>
      </c>
      <c r="G3" s="30">
        <v>721.39800000000002</v>
      </c>
      <c r="H3" s="30">
        <v>721.39800000000002</v>
      </c>
      <c r="I3" s="30">
        <v>721.39800000000002</v>
      </c>
      <c r="J3" s="30">
        <v>721.39800000000002</v>
      </c>
    </row>
    <row r="4" spans="1:10" ht="12" x14ac:dyDescent="0.2">
      <c r="A4" s="103" t="s">
        <v>137</v>
      </c>
      <c r="B4" s="107">
        <v>0</v>
      </c>
      <c r="C4" s="107">
        <v>0</v>
      </c>
      <c r="D4" s="107">
        <v>8.2200000000000006</v>
      </c>
      <c r="E4" s="86">
        <v>0</v>
      </c>
      <c r="F4" s="86">
        <v>0</v>
      </c>
      <c r="G4" s="86">
        <v>0</v>
      </c>
      <c r="H4" s="86">
        <v>0</v>
      </c>
      <c r="I4" s="86">
        <v>0</v>
      </c>
      <c r="J4" s="86">
        <v>0</v>
      </c>
    </row>
    <row r="5" spans="1:10" x14ac:dyDescent="0.2">
      <c r="A5" s="103" t="s">
        <v>138</v>
      </c>
      <c r="B5" s="107">
        <v>-4.2789999999999999</v>
      </c>
      <c r="C5" s="107">
        <v>-4.1589999999999998</v>
      </c>
      <c r="D5" s="107">
        <v>12.172000000000001</v>
      </c>
      <c r="E5" s="86">
        <v>0</v>
      </c>
      <c r="F5" s="86">
        <v>0</v>
      </c>
      <c r="G5" s="86">
        <v>0</v>
      </c>
      <c r="H5" s="86">
        <v>0</v>
      </c>
      <c r="I5" s="86">
        <v>0</v>
      </c>
      <c r="J5" s="86">
        <v>0</v>
      </c>
    </row>
    <row r="6" spans="1:10" ht="12" x14ac:dyDescent="0.2">
      <c r="A6" s="22" t="s">
        <v>80</v>
      </c>
      <c r="B6" s="86">
        <v>0</v>
      </c>
      <c r="C6" s="86">
        <v>0</v>
      </c>
      <c r="D6" s="86">
        <v>0</v>
      </c>
      <c r="E6" s="31">
        <v>29.643000000000029</v>
      </c>
      <c r="F6" s="31">
        <v>29.643000000000029</v>
      </c>
      <c r="G6" s="31">
        <v>29.643000000000029</v>
      </c>
      <c r="H6" s="31">
        <v>29.643000000000029</v>
      </c>
      <c r="I6" s="31">
        <v>29.643000000000029</v>
      </c>
      <c r="J6" s="31">
        <v>29.643000000000001</v>
      </c>
    </row>
    <row r="7" spans="1:10" x14ac:dyDescent="0.2">
      <c r="A7" s="103" t="s">
        <v>139</v>
      </c>
      <c r="B7" s="107">
        <v>-5.2000000000017366E-2</v>
      </c>
      <c r="C7" s="107">
        <v>-9.2069999999999865</v>
      </c>
      <c r="D7" s="107">
        <v>-6.3180000000000458</v>
      </c>
      <c r="E7" s="107">
        <v>33.896999999999935</v>
      </c>
      <c r="F7" s="107">
        <v>41.495999999999981</v>
      </c>
      <c r="G7" s="107">
        <v>41.495999999999981</v>
      </c>
      <c r="H7" s="107">
        <v>41.495999999999981</v>
      </c>
      <c r="I7" s="107">
        <v>41.495999999999981</v>
      </c>
      <c r="J7" s="107">
        <v>41.496000000000009</v>
      </c>
    </row>
    <row r="8" spans="1:10" x14ac:dyDescent="0.2">
      <c r="A8" s="104" t="s">
        <v>100</v>
      </c>
      <c r="B8" s="109">
        <v>-4.3310000000000173</v>
      </c>
      <c r="C8" s="109">
        <v>-13.365999999999985</v>
      </c>
      <c r="D8" s="109">
        <v>14.073999999999957</v>
      </c>
      <c r="E8" s="109">
        <v>63.539999999999964</v>
      </c>
      <c r="F8" s="109">
        <v>71.13900000000001</v>
      </c>
      <c r="G8" s="109">
        <v>71.13900000000001</v>
      </c>
      <c r="H8" s="109">
        <v>71.13900000000001</v>
      </c>
      <c r="I8" s="109">
        <v>71.13900000000001</v>
      </c>
      <c r="J8" s="109">
        <v>71.13900000000001</v>
      </c>
    </row>
    <row r="9" spans="1:10" x14ac:dyDescent="0.2">
      <c r="A9" s="25" t="s">
        <v>146</v>
      </c>
      <c r="B9" s="32">
        <v>628.92399999999998</v>
      </c>
      <c r="C9" s="32">
        <v>693.86699999999996</v>
      </c>
      <c r="D9" s="32">
        <v>757.87099999999998</v>
      </c>
      <c r="E9" s="32">
        <v>784.93799999999999</v>
      </c>
      <c r="F9" s="32">
        <v>792.53700000000003</v>
      </c>
      <c r="G9" s="32">
        <v>792.53700000000003</v>
      </c>
      <c r="H9" s="32">
        <v>792.53700000000003</v>
      </c>
      <c r="I9" s="32">
        <v>792.53700000000003</v>
      </c>
      <c r="J9" s="32">
        <v>792.53700000000003</v>
      </c>
    </row>
    <row r="10" spans="1:10" x14ac:dyDescent="0.2">
      <c r="A10" s="20"/>
      <c r="B10" s="20"/>
      <c r="C10" s="20"/>
      <c r="D10" s="20"/>
      <c r="E10" s="21"/>
      <c r="F10" s="21"/>
      <c r="G10" s="21"/>
      <c r="H10" s="21"/>
      <c r="I10" s="21"/>
      <c r="J10" s="21"/>
    </row>
    <row r="11" spans="1:10" ht="30.65" customHeight="1" x14ac:dyDescent="0.35">
      <c r="A11" s="201" t="s">
        <v>22</v>
      </c>
      <c r="B11" s="201"/>
      <c r="C11" s="201"/>
      <c r="D11" s="201"/>
      <c r="E11" s="202"/>
      <c r="F11" s="202"/>
      <c r="G11" s="202"/>
      <c r="H11" s="202"/>
      <c r="I11" s="202"/>
      <c r="J11" s="204"/>
    </row>
    <row r="12" spans="1:10" x14ac:dyDescent="0.2">
      <c r="A12" s="20"/>
      <c r="B12" s="20"/>
      <c r="C12" s="20"/>
      <c r="D12" s="20"/>
      <c r="E12" s="21"/>
      <c r="F12" s="21"/>
      <c r="G12" s="21"/>
      <c r="H12" s="21"/>
      <c r="I12" s="21"/>
      <c r="J12" s="21"/>
    </row>
    <row r="13" spans="1:10" ht="14.5" x14ac:dyDescent="0.35">
      <c r="A13" s="195" t="s">
        <v>147</v>
      </c>
      <c r="B13" s="195"/>
      <c r="C13" s="195"/>
      <c r="D13" s="195"/>
      <c r="E13" s="199"/>
      <c r="F13" s="200"/>
      <c r="G13" s="200"/>
      <c r="H13" s="200"/>
      <c r="I13" s="200"/>
      <c r="J13" s="200"/>
    </row>
    <row r="14" spans="1:10" x14ac:dyDescent="0.2">
      <c r="A14" s="105" t="s">
        <v>29</v>
      </c>
      <c r="B14" s="18"/>
      <c r="C14" s="18"/>
      <c r="D14" s="18"/>
      <c r="E14" s="21"/>
      <c r="F14" s="21"/>
      <c r="G14" s="21"/>
      <c r="H14" s="21"/>
      <c r="I14" s="21"/>
      <c r="J14" s="21"/>
    </row>
    <row r="15" spans="1:10" x14ac:dyDescent="0.2">
      <c r="A15" s="106" t="s">
        <v>140</v>
      </c>
      <c r="B15" s="18"/>
      <c r="C15" s="18"/>
      <c r="D15" s="92">
        <v>8.2200000000000006</v>
      </c>
      <c r="E15" s="92"/>
      <c r="F15" s="21"/>
      <c r="G15" s="21"/>
      <c r="H15" s="21"/>
      <c r="I15" s="21"/>
      <c r="J15" s="21"/>
    </row>
    <row r="16" spans="1:10" ht="20" x14ac:dyDescent="0.2">
      <c r="A16" s="123" t="s">
        <v>197</v>
      </c>
      <c r="B16" s="18"/>
      <c r="C16" s="18"/>
      <c r="D16" s="107"/>
      <c r="E16" s="21"/>
      <c r="F16" s="21"/>
      <c r="G16" s="21"/>
      <c r="H16" s="21"/>
      <c r="I16" s="21"/>
      <c r="J16" s="21"/>
    </row>
    <row r="17" spans="1:10" x14ac:dyDescent="0.2">
      <c r="A17" s="28"/>
      <c r="B17" s="95"/>
      <c r="C17" s="95"/>
      <c r="D17" s="95"/>
      <c r="E17" s="43"/>
      <c r="F17" s="21"/>
      <c r="G17" s="21"/>
      <c r="H17" s="21"/>
      <c r="I17" s="21"/>
      <c r="J17" s="21"/>
    </row>
    <row r="18" spans="1:10" ht="14.5" x14ac:dyDescent="0.35">
      <c r="A18" s="195" t="s">
        <v>142</v>
      </c>
      <c r="B18" s="195"/>
      <c r="C18" s="195"/>
      <c r="D18" s="195"/>
      <c r="E18" s="199"/>
      <c r="F18" s="200"/>
      <c r="G18" s="200"/>
      <c r="H18" s="200"/>
      <c r="I18" s="200"/>
      <c r="J18" s="200"/>
    </row>
    <row r="19" spans="1:10" x14ac:dyDescent="0.2">
      <c r="A19" s="105" t="s">
        <v>29</v>
      </c>
      <c r="B19" s="108"/>
      <c r="C19" s="108"/>
      <c r="D19" s="108"/>
      <c r="E19" s="123"/>
      <c r="F19" s="21"/>
      <c r="G19" s="21"/>
      <c r="H19" s="21"/>
      <c r="I19" s="21"/>
      <c r="J19" s="21"/>
    </row>
    <row r="20" spans="1:10" x14ac:dyDescent="0.2">
      <c r="A20" s="106" t="s">
        <v>144</v>
      </c>
      <c r="B20" s="95">
        <v>-4.2789999999999999</v>
      </c>
      <c r="C20" s="95">
        <v>-4.1589999999999998</v>
      </c>
      <c r="D20" s="43">
        <v>12.172000000000001</v>
      </c>
      <c r="E20" s="21"/>
      <c r="F20" s="21"/>
      <c r="G20" s="21"/>
      <c r="H20" s="21"/>
      <c r="I20" s="21"/>
      <c r="J20" s="21"/>
    </row>
    <row r="21" spans="1:10" ht="80" x14ac:dyDescent="0.2">
      <c r="A21" s="123" t="s">
        <v>251</v>
      </c>
      <c r="B21" s="95"/>
      <c r="C21" s="95"/>
      <c r="D21" s="95"/>
      <c r="E21" s="43"/>
      <c r="F21" s="21"/>
      <c r="G21" s="21"/>
      <c r="H21" s="21"/>
      <c r="I21" s="21"/>
      <c r="J21" s="21"/>
    </row>
    <row r="22" spans="1:10" x14ac:dyDescent="0.2">
      <c r="A22" s="20"/>
      <c r="B22" s="20"/>
      <c r="C22" s="20"/>
      <c r="D22" s="20"/>
      <c r="E22" s="21"/>
      <c r="F22" s="21"/>
      <c r="G22" s="21"/>
      <c r="H22" s="21"/>
      <c r="I22" s="21"/>
      <c r="J22" s="21"/>
    </row>
    <row r="23" spans="1:10" ht="14.5" x14ac:dyDescent="0.35">
      <c r="A23" s="195" t="s">
        <v>83</v>
      </c>
      <c r="B23" s="195"/>
      <c r="C23" s="195"/>
      <c r="D23" s="195"/>
      <c r="E23" s="199"/>
      <c r="F23" s="199"/>
      <c r="G23" s="199"/>
      <c r="H23" s="199"/>
      <c r="I23" s="199"/>
      <c r="J23" s="200"/>
    </row>
    <row r="24" spans="1:10" x14ac:dyDescent="0.2">
      <c r="A24" s="41" t="s">
        <v>29</v>
      </c>
      <c r="B24" s="41"/>
      <c r="C24" s="41"/>
      <c r="D24" s="41"/>
      <c r="E24" s="29"/>
      <c r="F24" s="42"/>
      <c r="G24" s="42"/>
      <c r="H24" s="42"/>
      <c r="I24" s="42"/>
      <c r="J24" s="42"/>
    </row>
    <row r="25" spans="1:10" x14ac:dyDescent="0.2">
      <c r="A25" s="44" t="s">
        <v>82</v>
      </c>
      <c r="B25" s="44"/>
      <c r="C25" s="44"/>
      <c r="D25" s="44"/>
      <c r="E25" s="29">
        <v>29.643000000000001</v>
      </c>
      <c r="F25" s="29">
        <v>29.643000000000001</v>
      </c>
      <c r="G25" s="29">
        <v>29.643000000000001</v>
      </c>
      <c r="H25" s="29">
        <v>29.643000000000001</v>
      </c>
      <c r="I25" s="29">
        <v>29.643000000000001</v>
      </c>
      <c r="J25" s="29">
        <v>29.643000000000001</v>
      </c>
    </row>
    <row r="26" spans="1:10" x14ac:dyDescent="0.2">
      <c r="A26" s="44"/>
      <c r="B26" s="44"/>
      <c r="C26" s="44"/>
      <c r="D26" s="44"/>
      <c r="E26" s="29"/>
      <c r="F26" s="29"/>
      <c r="G26" s="29"/>
      <c r="H26" s="29"/>
      <c r="I26" s="29"/>
      <c r="J26" s="29"/>
    </row>
    <row r="27" spans="1:10" ht="14.5" x14ac:dyDescent="0.35">
      <c r="A27" s="195" t="s">
        <v>162</v>
      </c>
      <c r="B27" s="195"/>
      <c r="C27" s="195"/>
      <c r="D27" s="195"/>
      <c r="E27" s="199"/>
      <c r="F27" s="199"/>
      <c r="G27" s="199"/>
      <c r="H27" s="199"/>
      <c r="I27" s="199"/>
      <c r="J27" s="200"/>
    </row>
    <row r="28" spans="1:10" x14ac:dyDescent="0.2">
      <c r="A28" s="112" t="s">
        <v>29</v>
      </c>
      <c r="B28" s="112"/>
      <c r="C28" s="112"/>
      <c r="D28" s="112"/>
      <c r="E28" s="149"/>
      <c r="F28" s="149"/>
      <c r="G28" s="149"/>
      <c r="H28" s="149"/>
      <c r="I28" s="149"/>
      <c r="J28" s="149"/>
    </row>
    <row r="29" spans="1:10" x14ac:dyDescent="0.2">
      <c r="A29" s="144" t="s">
        <v>172</v>
      </c>
      <c r="B29" s="42">
        <v>-5.1999999999999998E-2</v>
      </c>
      <c r="C29" s="42">
        <v>-9.2070000000000007</v>
      </c>
      <c r="D29" s="42">
        <v>-6.3179999999999996</v>
      </c>
      <c r="E29" s="42">
        <v>35.896999999999998</v>
      </c>
      <c r="F29" s="42">
        <v>26.922999999999998</v>
      </c>
      <c r="G29" s="42">
        <v>26.922999999999998</v>
      </c>
      <c r="H29" s="42">
        <v>26.922999999999998</v>
      </c>
      <c r="I29" s="42">
        <v>26.922999999999998</v>
      </c>
      <c r="J29" s="42">
        <v>26.922999999999998</v>
      </c>
    </row>
    <row r="30" spans="1:10" ht="100" x14ac:dyDescent="0.2">
      <c r="A30" s="158" t="s">
        <v>252</v>
      </c>
      <c r="B30" s="160"/>
      <c r="C30" s="160"/>
      <c r="D30" s="160"/>
      <c r="E30" s="42"/>
      <c r="F30" s="42"/>
      <c r="G30" s="42"/>
      <c r="H30" s="42"/>
      <c r="I30" s="42"/>
      <c r="J30" s="42"/>
    </row>
    <row r="31" spans="1:10" x14ac:dyDescent="0.2">
      <c r="A31" s="112"/>
      <c r="B31" s="160"/>
      <c r="C31" s="160"/>
      <c r="D31" s="160"/>
      <c r="E31" s="42"/>
      <c r="F31" s="42"/>
      <c r="G31" s="42"/>
      <c r="H31" s="42"/>
      <c r="I31" s="42"/>
      <c r="J31" s="42"/>
    </row>
    <row r="32" spans="1:10" x14ac:dyDescent="0.2">
      <c r="A32" s="17" t="s">
        <v>30</v>
      </c>
      <c r="B32" s="161"/>
      <c r="C32" s="161"/>
      <c r="D32" s="161"/>
      <c r="E32" s="42"/>
      <c r="F32" s="42"/>
      <c r="G32" s="42"/>
      <c r="H32" s="42"/>
      <c r="I32" s="42"/>
      <c r="J32" s="42"/>
    </row>
    <row r="33" spans="1:11" x14ac:dyDescent="0.2">
      <c r="A33" s="44" t="s">
        <v>163</v>
      </c>
      <c r="B33" s="161"/>
      <c r="C33" s="161"/>
      <c r="D33" s="161"/>
      <c r="E33" s="29">
        <v>-2</v>
      </c>
      <c r="F33" s="29">
        <v>-2</v>
      </c>
      <c r="G33" s="29">
        <v>-2</v>
      </c>
      <c r="H33" s="29">
        <v>-2</v>
      </c>
      <c r="I33" s="29">
        <v>-2</v>
      </c>
      <c r="J33" s="29">
        <v>-2</v>
      </c>
    </row>
    <row r="34" spans="1:11" ht="50" x14ac:dyDescent="0.2">
      <c r="A34" s="125" t="s">
        <v>253</v>
      </c>
      <c r="B34" s="161"/>
      <c r="C34" s="161"/>
      <c r="D34" s="161"/>
      <c r="E34" s="29"/>
      <c r="F34" s="29"/>
      <c r="G34" s="29"/>
      <c r="H34" s="29"/>
      <c r="I34" s="29"/>
      <c r="J34" s="29"/>
    </row>
    <row r="35" spans="1:11" x14ac:dyDescent="0.2">
      <c r="A35" s="151"/>
      <c r="B35" s="161"/>
      <c r="C35" s="161"/>
      <c r="D35" s="161"/>
      <c r="E35" s="29"/>
      <c r="F35" s="29"/>
      <c r="G35" s="29"/>
      <c r="H35" s="29"/>
      <c r="I35" s="29"/>
      <c r="J35" s="29"/>
    </row>
    <row r="36" spans="1:11" x14ac:dyDescent="0.2">
      <c r="A36" s="44" t="s">
        <v>176</v>
      </c>
      <c r="B36" s="161"/>
      <c r="C36" s="161"/>
      <c r="D36" s="161"/>
      <c r="E36" s="29"/>
      <c r="F36" s="29">
        <v>16.573</v>
      </c>
      <c r="G36" s="29">
        <v>16.573</v>
      </c>
      <c r="H36" s="29">
        <v>16.573</v>
      </c>
      <c r="I36" s="29">
        <v>16.573</v>
      </c>
      <c r="J36" s="29">
        <v>16.573</v>
      </c>
    </row>
    <row r="37" spans="1:11" ht="58.5" customHeight="1" x14ac:dyDescent="0.2">
      <c r="A37" s="151" t="s">
        <v>227</v>
      </c>
      <c r="B37" s="44"/>
      <c r="C37" s="44"/>
      <c r="D37" s="44"/>
      <c r="E37" s="29"/>
      <c r="F37" s="29"/>
      <c r="G37" s="29"/>
      <c r="H37" s="29"/>
      <c r="I37" s="29"/>
      <c r="J37" s="29"/>
    </row>
    <row r="38" spans="1:11" x14ac:dyDescent="0.2">
      <c r="A38" s="23"/>
      <c r="B38" s="23"/>
      <c r="C38" s="23"/>
      <c r="D38" s="23"/>
      <c r="E38" s="24"/>
      <c r="F38" s="24"/>
      <c r="G38" s="24"/>
      <c r="H38" s="24"/>
      <c r="I38" s="24"/>
      <c r="J38" s="24"/>
    </row>
    <row r="39" spans="1:11" x14ac:dyDescent="0.2">
      <c r="A39" s="4"/>
      <c r="B39" s="2"/>
      <c r="C39" s="2"/>
      <c r="D39" s="2"/>
      <c r="E39" s="2"/>
      <c r="F39" s="2"/>
      <c r="G39" s="2"/>
      <c r="H39" s="2"/>
      <c r="I39" s="2"/>
      <c r="J39" s="2"/>
    </row>
    <row r="40" spans="1:11" x14ac:dyDescent="0.2">
      <c r="A40" s="5"/>
      <c r="B40" s="37"/>
      <c r="C40" s="37"/>
      <c r="D40" s="37"/>
      <c r="E40" s="37"/>
      <c r="F40" s="37"/>
      <c r="G40" s="37"/>
      <c r="H40" s="37"/>
      <c r="I40" s="37"/>
      <c r="J40" s="37"/>
    </row>
    <row r="45" spans="1:11" ht="14.5" x14ac:dyDescent="0.2">
      <c r="A45" s="136"/>
      <c r="B45" s="136"/>
      <c r="C45" s="136"/>
      <c r="D45" s="136"/>
      <c r="E45" s="136"/>
      <c r="F45" s="136"/>
      <c r="G45" s="136"/>
      <c r="H45" s="136"/>
      <c r="I45" s="136"/>
      <c r="J45" s="136"/>
      <c r="K45" s="136"/>
    </row>
  </sheetData>
  <mergeCells count="6">
    <mergeCell ref="A27:J27"/>
    <mergeCell ref="A1:J1"/>
    <mergeCell ref="A11:J11"/>
    <mergeCell ref="A23:J23"/>
    <mergeCell ref="A13:J13"/>
    <mergeCell ref="A18:J1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K42"/>
  <sheetViews>
    <sheetView topLeftCell="A25" workbookViewId="0">
      <selection activeCell="B29" sqref="B29:J33"/>
    </sheetView>
  </sheetViews>
  <sheetFormatPr defaultColWidth="9.1796875" defaultRowHeight="10" x14ac:dyDescent="0.2"/>
  <cols>
    <col min="1" max="1" width="45.54296875" style="6" customWidth="1"/>
    <col min="2" max="10" width="7.81640625" style="6" customWidth="1"/>
    <col min="11" max="16384" width="9.1796875" style="6"/>
  </cols>
  <sheetData>
    <row r="1" spans="1:10" ht="14.15" customHeight="1" x14ac:dyDescent="0.35">
      <c r="A1" s="194" t="s">
        <v>50</v>
      </c>
      <c r="B1" s="194"/>
      <c r="C1" s="194"/>
      <c r="D1" s="194"/>
      <c r="E1" s="194"/>
      <c r="F1" s="194"/>
      <c r="G1" s="194"/>
      <c r="H1" s="194"/>
      <c r="I1" s="194"/>
      <c r="J1" s="193"/>
    </row>
    <row r="2" spans="1:10" x14ac:dyDescent="0.2">
      <c r="A2" s="19"/>
      <c r="B2" s="19">
        <v>2019</v>
      </c>
      <c r="C2" s="19">
        <v>2020</v>
      </c>
      <c r="D2" s="19">
        <v>2021</v>
      </c>
      <c r="E2" s="19">
        <v>2022</v>
      </c>
      <c r="F2" s="19">
        <v>2023</v>
      </c>
      <c r="G2" s="19">
        <v>2024</v>
      </c>
      <c r="H2" s="19">
        <v>2025</v>
      </c>
      <c r="I2" s="19">
        <v>2026</v>
      </c>
      <c r="J2" s="19">
        <v>2027</v>
      </c>
    </row>
    <row r="3" spans="1:10" ht="14.15" customHeight="1" x14ac:dyDescent="0.2">
      <c r="A3" s="20" t="s">
        <v>79</v>
      </c>
      <c r="B3" s="30">
        <v>121.917</v>
      </c>
      <c r="C3" s="30">
        <v>115.133</v>
      </c>
      <c r="D3" s="30">
        <v>116.578</v>
      </c>
      <c r="E3" s="30">
        <v>135.60900000000001</v>
      </c>
      <c r="F3" s="30">
        <v>135.61000000000001</v>
      </c>
      <c r="G3" s="30">
        <v>135.61000000000001</v>
      </c>
      <c r="H3" s="30">
        <v>135.61000000000001</v>
      </c>
      <c r="I3" s="30">
        <v>135.61000000000001</v>
      </c>
      <c r="J3" s="30">
        <v>135.61000000000001</v>
      </c>
    </row>
    <row r="4" spans="1:10" ht="14.15" customHeight="1" x14ac:dyDescent="0.2">
      <c r="A4" s="103" t="s">
        <v>137</v>
      </c>
      <c r="B4" s="107">
        <v>0</v>
      </c>
      <c r="C4" s="107">
        <v>0</v>
      </c>
      <c r="D4" s="107">
        <v>1.901</v>
      </c>
      <c r="E4" s="86">
        <v>0</v>
      </c>
      <c r="F4" s="86">
        <v>0</v>
      </c>
      <c r="G4" s="86">
        <v>0</v>
      </c>
      <c r="H4" s="86">
        <v>0</v>
      </c>
      <c r="I4" s="86">
        <v>0</v>
      </c>
      <c r="J4" s="86">
        <v>0</v>
      </c>
    </row>
    <row r="5" spans="1:10" ht="14.15" customHeight="1" x14ac:dyDescent="0.2">
      <c r="A5" s="103" t="s">
        <v>138</v>
      </c>
      <c r="B5" s="107">
        <v>-0.20499999999999999</v>
      </c>
      <c r="C5" s="107">
        <v>3.9140000000000001</v>
      </c>
      <c r="D5" s="107">
        <v>-6.8000000000000005E-2</v>
      </c>
      <c r="E5" s="86">
        <v>0</v>
      </c>
      <c r="F5" s="86">
        <v>0</v>
      </c>
      <c r="G5" s="86">
        <v>0</v>
      </c>
      <c r="H5" s="86">
        <v>0</v>
      </c>
      <c r="I5" s="86">
        <v>0</v>
      </c>
      <c r="J5" s="86">
        <v>0</v>
      </c>
    </row>
    <row r="6" spans="1:10" ht="14.15" customHeight="1" x14ac:dyDescent="0.2">
      <c r="A6" s="22" t="s">
        <v>80</v>
      </c>
      <c r="B6" s="86">
        <v>0</v>
      </c>
      <c r="C6" s="86">
        <v>0</v>
      </c>
      <c r="D6" s="86">
        <v>0</v>
      </c>
      <c r="E6" s="31">
        <v>5.5720000000000027</v>
      </c>
      <c r="F6" s="31">
        <v>5.5719999999999743</v>
      </c>
      <c r="G6" s="31">
        <v>5.5719999999999743</v>
      </c>
      <c r="H6" s="31">
        <v>5.5719999999999743</v>
      </c>
      <c r="I6" s="31">
        <v>5.5719999999999743</v>
      </c>
      <c r="J6" s="31">
        <v>5.5719999999999699</v>
      </c>
    </row>
    <row r="7" spans="1:10" ht="14.15" customHeight="1" x14ac:dyDescent="0.2">
      <c r="A7" s="103" t="s">
        <v>139</v>
      </c>
      <c r="B7" s="107">
        <v>-7.5000000000001149E-2</v>
      </c>
      <c r="C7" s="107">
        <v>-0.21099999999999719</v>
      </c>
      <c r="D7" s="107">
        <v>2.3190000000000013</v>
      </c>
      <c r="E7" s="107">
        <v>-24.052000000000007</v>
      </c>
      <c r="F7" s="107">
        <v>-9.3789999999999907</v>
      </c>
      <c r="G7" s="107">
        <v>-9.3789999999999907</v>
      </c>
      <c r="H7" s="107">
        <v>-9.3789999999999907</v>
      </c>
      <c r="I7" s="107">
        <v>-9.3789999999999907</v>
      </c>
      <c r="J7" s="107">
        <v>-9.3789999999999871</v>
      </c>
    </row>
    <row r="8" spans="1:10" ht="14.15" customHeight="1" x14ac:dyDescent="0.2">
      <c r="A8" s="104" t="s">
        <v>100</v>
      </c>
      <c r="B8" s="109">
        <v>-0.28000000000000114</v>
      </c>
      <c r="C8" s="109">
        <v>3.703000000000003</v>
      </c>
      <c r="D8" s="109">
        <v>4.152000000000001</v>
      </c>
      <c r="E8" s="109">
        <v>-18.480000000000004</v>
      </c>
      <c r="F8" s="109">
        <v>-3.8070000000000164</v>
      </c>
      <c r="G8" s="109">
        <v>-3.8070000000000164</v>
      </c>
      <c r="H8" s="109">
        <v>-3.8070000000000164</v>
      </c>
      <c r="I8" s="109">
        <v>-3.8070000000000164</v>
      </c>
      <c r="J8" s="109">
        <v>-3.8070000000000173</v>
      </c>
    </row>
    <row r="9" spans="1:10" ht="14.15" customHeight="1" x14ac:dyDescent="0.2">
      <c r="A9" s="25" t="s">
        <v>146</v>
      </c>
      <c r="B9" s="32">
        <v>121.637</v>
      </c>
      <c r="C9" s="32">
        <v>118.836</v>
      </c>
      <c r="D9" s="32">
        <v>120.73</v>
      </c>
      <c r="E9" s="32">
        <v>117.129</v>
      </c>
      <c r="F9" s="32">
        <v>131.803</v>
      </c>
      <c r="G9" s="32">
        <v>131.803</v>
      </c>
      <c r="H9" s="32">
        <v>131.803</v>
      </c>
      <c r="I9" s="32">
        <v>131.803</v>
      </c>
      <c r="J9" s="32">
        <v>131.803</v>
      </c>
    </row>
    <row r="10" spans="1:10" ht="14.25" customHeight="1" x14ac:dyDescent="0.2">
      <c r="A10" s="20"/>
      <c r="B10" s="20"/>
      <c r="C10" s="20"/>
      <c r="D10" s="20"/>
      <c r="E10" s="21"/>
      <c r="F10" s="21"/>
      <c r="G10" s="21"/>
      <c r="H10" s="21"/>
      <c r="I10" s="21"/>
      <c r="J10" s="21"/>
    </row>
    <row r="11" spans="1:10" ht="31.75" customHeight="1" x14ac:dyDescent="0.35">
      <c r="A11" s="201" t="s">
        <v>56</v>
      </c>
      <c r="B11" s="201"/>
      <c r="C11" s="201"/>
      <c r="D11" s="201"/>
      <c r="E11" s="202"/>
      <c r="F11" s="202"/>
      <c r="G11" s="202"/>
      <c r="H11" s="202"/>
      <c r="I11" s="202"/>
      <c r="J11" s="204"/>
    </row>
    <row r="12" spans="1:10" x14ac:dyDescent="0.2">
      <c r="A12" s="55"/>
      <c r="B12" s="119"/>
      <c r="C12" s="119"/>
      <c r="D12" s="119"/>
      <c r="E12" s="56"/>
      <c r="F12" s="56"/>
      <c r="G12" s="56"/>
      <c r="H12" s="56"/>
      <c r="I12" s="56"/>
      <c r="J12" s="117"/>
    </row>
    <row r="13" spans="1:10" ht="14.5" x14ac:dyDescent="0.35">
      <c r="A13" s="218" t="s">
        <v>147</v>
      </c>
      <c r="B13" s="218"/>
      <c r="C13" s="218"/>
      <c r="D13" s="218"/>
      <c r="E13" s="219"/>
      <c r="F13" s="220"/>
      <c r="G13" s="220"/>
      <c r="H13" s="220"/>
      <c r="I13" s="220"/>
      <c r="J13" s="220"/>
    </row>
    <row r="14" spans="1:10" x14ac:dyDescent="0.2">
      <c r="A14" s="105" t="s">
        <v>29</v>
      </c>
      <c r="B14" s="18"/>
      <c r="C14" s="18"/>
      <c r="D14" s="18"/>
      <c r="E14" s="21"/>
      <c r="F14" s="129"/>
      <c r="G14" s="129"/>
      <c r="H14" s="129"/>
      <c r="I14" s="129"/>
      <c r="J14" s="129"/>
    </row>
    <row r="15" spans="1:10" x14ac:dyDescent="0.2">
      <c r="A15" s="106" t="s">
        <v>140</v>
      </c>
      <c r="B15" s="18"/>
      <c r="C15" s="18"/>
      <c r="D15" s="92">
        <v>1.901</v>
      </c>
      <c r="E15" s="92"/>
      <c r="F15" s="129"/>
      <c r="G15" s="129"/>
      <c r="H15" s="129"/>
      <c r="I15" s="129"/>
      <c r="J15" s="129"/>
    </row>
    <row r="16" spans="1:10" ht="20" x14ac:dyDescent="0.2">
      <c r="A16" s="129" t="s">
        <v>197</v>
      </c>
      <c r="B16" s="18"/>
      <c r="C16" s="18"/>
      <c r="D16" s="107"/>
      <c r="E16" s="21"/>
      <c r="F16" s="129"/>
      <c r="G16" s="129"/>
      <c r="H16" s="129"/>
      <c r="I16" s="129"/>
      <c r="J16" s="129"/>
    </row>
    <row r="17" spans="1:10" x14ac:dyDescent="0.2">
      <c r="A17" s="28"/>
      <c r="B17" s="95"/>
      <c r="C17" s="95"/>
      <c r="D17" s="95"/>
      <c r="E17" s="43"/>
      <c r="F17" s="129"/>
      <c r="G17" s="129"/>
      <c r="H17" s="129"/>
      <c r="I17" s="129"/>
      <c r="J17" s="129"/>
    </row>
    <row r="18" spans="1:10" ht="14.5" x14ac:dyDescent="0.35">
      <c r="A18" s="218" t="s">
        <v>142</v>
      </c>
      <c r="B18" s="218"/>
      <c r="C18" s="218"/>
      <c r="D18" s="218"/>
      <c r="E18" s="219"/>
      <c r="F18" s="220"/>
      <c r="G18" s="220"/>
      <c r="H18" s="220"/>
      <c r="I18" s="220"/>
      <c r="J18" s="220"/>
    </row>
    <row r="19" spans="1:10" x14ac:dyDescent="0.2">
      <c r="A19" s="105" t="s">
        <v>29</v>
      </c>
      <c r="B19" s="108"/>
      <c r="C19" s="108"/>
      <c r="D19" s="108"/>
      <c r="E19" s="129"/>
      <c r="F19" s="129"/>
      <c r="G19" s="129"/>
      <c r="H19" s="129"/>
      <c r="I19" s="129"/>
      <c r="J19" s="129"/>
    </row>
    <row r="20" spans="1:10" x14ac:dyDescent="0.2">
      <c r="A20" s="106" t="s">
        <v>144</v>
      </c>
      <c r="B20" s="95">
        <v>-0.20499999999999999</v>
      </c>
      <c r="C20" s="95">
        <v>3.9140000000000001</v>
      </c>
      <c r="D20" s="43">
        <v>-6.8000000000000005E-2</v>
      </c>
      <c r="E20" s="103"/>
      <c r="F20" s="129"/>
      <c r="G20" s="129"/>
      <c r="H20" s="129"/>
      <c r="I20" s="129"/>
      <c r="J20" s="129"/>
    </row>
    <row r="21" spans="1:10" ht="75.650000000000006" customHeight="1" x14ac:dyDescent="0.2">
      <c r="A21" s="129" t="s">
        <v>254</v>
      </c>
      <c r="B21" s="95"/>
      <c r="C21" s="95"/>
      <c r="D21" s="95"/>
      <c r="E21" s="43"/>
      <c r="F21" s="129"/>
      <c r="G21" s="129"/>
      <c r="H21" s="129"/>
      <c r="I21" s="129"/>
      <c r="J21" s="129"/>
    </row>
    <row r="22" spans="1:10" x14ac:dyDescent="0.2">
      <c r="A22" s="128"/>
      <c r="B22" s="128"/>
      <c r="C22" s="128"/>
      <c r="D22" s="128"/>
      <c r="E22" s="129"/>
      <c r="F22" s="129"/>
      <c r="G22" s="129"/>
      <c r="H22" s="129"/>
      <c r="I22" s="129"/>
      <c r="J22" s="129"/>
    </row>
    <row r="23" spans="1:10" ht="14.5" x14ac:dyDescent="0.35">
      <c r="A23" s="195" t="s">
        <v>83</v>
      </c>
      <c r="B23" s="195"/>
      <c r="C23" s="195"/>
      <c r="D23" s="195"/>
      <c r="E23" s="199"/>
      <c r="F23" s="199"/>
      <c r="G23" s="199"/>
      <c r="H23" s="199"/>
      <c r="I23" s="199"/>
      <c r="J23" s="200"/>
    </row>
    <row r="24" spans="1:10" x14ac:dyDescent="0.2">
      <c r="A24" s="41" t="s">
        <v>29</v>
      </c>
      <c r="B24" s="41"/>
      <c r="C24" s="41"/>
      <c r="D24" s="41"/>
      <c r="E24" s="29"/>
      <c r="F24" s="42"/>
      <c r="G24" s="42"/>
      <c r="H24" s="42"/>
      <c r="I24" s="42"/>
      <c r="J24" s="42"/>
    </row>
    <row r="25" spans="1:10" x14ac:dyDescent="0.2">
      <c r="A25" s="44" t="s">
        <v>82</v>
      </c>
      <c r="B25" s="44"/>
      <c r="C25" s="44"/>
      <c r="D25" s="44"/>
      <c r="E25" s="29">
        <v>5.5720000000000001</v>
      </c>
      <c r="F25" s="29">
        <v>5.5720000000000001</v>
      </c>
      <c r="G25" s="29">
        <v>5.5720000000000001</v>
      </c>
      <c r="H25" s="29">
        <v>5.5720000000000001</v>
      </c>
      <c r="I25" s="29">
        <v>5.5720000000000001</v>
      </c>
      <c r="J25" s="29">
        <v>5.5720000000000001</v>
      </c>
    </row>
    <row r="26" spans="1:10" x14ac:dyDescent="0.2">
      <c r="A26" s="44"/>
      <c r="B26" s="44"/>
      <c r="C26" s="44"/>
      <c r="D26" s="44"/>
      <c r="E26" s="29"/>
      <c r="F26" s="29"/>
      <c r="G26" s="29"/>
      <c r="H26" s="29"/>
      <c r="I26" s="29"/>
      <c r="J26" s="29"/>
    </row>
    <row r="27" spans="1:10" x14ac:dyDescent="0.2">
      <c r="A27" s="195" t="s">
        <v>162</v>
      </c>
      <c r="B27" s="195"/>
      <c r="C27" s="195"/>
      <c r="D27" s="195"/>
      <c r="E27" s="199"/>
      <c r="F27" s="199"/>
      <c r="G27" s="199"/>
      <c r="H27" s="199"/>
      <c r="I27" s="199"/>
      <c r="J27" s="215"/>
    </row>
    <row r="28" spans="1:10" x14ac:dyDescent="0.2">
      <c r="A28" s="112" t="s">
        <v>29</v>
      </c>
      <c r="B28" s="112"/>
      <c r="C28" s="112"/>
      <c r="D28" s="112"/>
      <c r="E28" s="149"/>
      <c r="F28" s="149"/>
      <c r="G28" s="149"/>
      <c r="H28" s="149"/>
      <c r="I28" s="149"/>
      <c r="J28" s="149"/>
    </row>
    <row r="29" spans="1:10" x14ac:dyDescent="0.2">
      <c r="A29" s="144" t="s">
        <v>172</v>
      </c>
      <c r="B29" s="42">
        <v>-7.4999999999999997E-2</v>
      </c>
      <c r="C29" s="42">
        <v>-0.21099999999999999</v>
      </c>
      <c r="D29" s="42">
        <v>2.319</v>
      </c>
      <c r="E29" s="42">
        <v>-24.052</v>
      </c>
      <c r="F29" s="42">
        <v>-12.026</v>
      </c>
      <c r="G29" s="42">
        <v>-12.026</v>
      </c>
      <c r="H29" s="42">
        <v>-12.026</v>
      </c>
      <c r="I29" s="42">
        <v>-12.026</v>
      </c>
      <c r="J29" s="42">
        <v>-12.026</v>
      </c>
    </row>
    <row r="30" spans="1:10" ht="100" x14ac:dyDescent="0.2">
      <c r="A30" s="158" t="s">
        <v>255</v>
      </c>
      <c r="B30" s="42"/>
      <c r="C30" s="42"/>
      <c r="D30" s="42"/>
      <c r="E30" s="42"/>
      <c r="F30" s="42"/>
      <c r="G30" s="42"/>
      <c r="H30" s="42"/>
      <c r="I30" s="42"/>
      <c r="J30" s="42"/>
    </row>
    <row r="31" spans="1:10" x14ac:dyDescent="0.2">
      <c r="A31" s="44"/>
      <c r="B31" s="161"/>
      <c r="C31" s="161"/>
      <c r="D31" s="161"/>
      <c r="E31" s="29"/>
      <c r="F31" s="29"/>
      <c r="G31" s="29"/>
      <c r="H31" s="29"/>
      <c r="I31" s="29"/>
      <c r="J31" s="29"/>
    </row>
    <row r="32" spans="1:10" x14ac:dyDescent="0.2">
      <c r="A32" s="17" t="s">
        <v>30</v>
      </c>
      <c r="B32" s="161"/>
      <c r="C32" s="161"/>
      <c r="D32" s="161"/>
      <c r="E32" s="29"/>
      <c r="F32" s="29"/>
      <c r="G32" s="29"/>
      <c r="H32" s="29"/>
      <c r="I32" s="29"/>
      <c r="J32" s="29"/>
    </row>
    <row r="33" spans="1:11" x14ac:dyDescent="0.2">
      <c r="A33" s="44" t="s">
        <v>176</v>
      </c>
      <c r="B33" s="161"/>
      <c r="C33" s="161"/>
      <c r="D33" s="161"/>
      <c r="E33" s="29"/>
      <c r="F33" s="29">
        <v>2.6469999999999998</v>
      </c>
      <c r="G33" s="29">
        <v>2.6469999999999998</v>
      </c>
      <c r="H33" s="29">
        <v>2.6469999999999998</v>
      </c>
      <c r="I33" s="29">
        <v>2.6469999999999998</v>
      </c>
      <c r="J33" s="29">
        <v>2.6469999999999998</v>
      </c>
    </row>
    <row r="34" spans="1:11" ht="20" x14ac:dyDescent="0.2">
      <c r="A34" s="162" t="s">
        <v>200</v>
      </c>
      <c r="B34" s="44"/>
      <c r="C34" s="44"/>
      <c r="D34" s="44"/>
      <c r="E34" s="29"/>
      <c r="F34" s="29"/>
      <c r="G34" s="29"/>
      <c r="H34" s="29"/>
      <c r="I34" s="29"/>
      <c r="J34" s="29"/>
    </row>
    <row r="35" spans="1:11" x14ac:dyDescent="0.2">
      <c r="A35" s="62"/>
      <c r="B35" s="62"/>
      <c r="C35" s="62"/>
      <c r="D35" s="62"/>
      <c r="E35" s="27"/>
      <c r="F35" s="27"/>
      <c r="G35" s="27"/>
      <c r="H35" s="27"/>
      <c r="I35" s="27"/>
      <c r="J35" s="27"/>
    </row>
    <row r="36" spans="1:11" x14ac:dyDescent="0.2">
      <c r="A36" s="4"/>
      <c r="B36" s="2"/>
      <c r="C36" s="2"/>
      <c r="D36" s="2"/>
      <c r="E36" s="2"/>
      <c r="F36" s="2"/>
      <c r="G36" s="2"/>
      <c r="H36" s="2"/>
      <c r="I36" s="2"/>
      <c r="J36" s="2"/>
    </row>
    <row r="37" spans="1:11" x14ac:dyDescent="0.2">
      <c r="A37" s="5"/>
      <c r="B37" s="37"/>
      <c r="C37" s="37"/>
      <c r="D37" s="37"/>
      <c r="E37" s="37"/>
      <c r="F37" s="37"/>
      <c r="G37" s="37"/>
      <c r="H37" s="37"/>
      <c r="I37" s="37"/>
      <c r="J37" s="37"/>
    </row>
    <row r="40" spans="1:11" ht="14.5" x14ac:dyDescent="0.2">
      <c r="A40" s="136"/>
      <c r="B40" s="136"/>
      <c r="C40" s="136"/>
      <c r="D40" s="136"/>
      <c r="E40" s="136"/>
      <c r="F40" s="136"/>
      <c r="G40" s="136"/>
      <c r="H40" s="136"/>
      <c r="I40" s="136"/>
      <c r="J40" s="136"/>
      <c r="K40" s="136"/>
    </row>
    <row r="41" spans="1:11" ht="14.5" x14ac:dyDescent="0.2">
      <c r="A41" s="136"/>
      <c r="B41" s="136"/>
      <c r="C41" s="136"/>
      <c r="D41" s="136"/>
      <c r="E41" s="136"/>
      <c r="F41" s="136"/>
      <c r="G41" s="136"/>
      <c r="H41" s="136"/>
      <c r="I41" s="136"/>
      <c r="J41" s="136"/>
      <c r="K41" s="136"/>
    </row>
    <row r="42" spans="1:11" ht="14.5" x14ac:dyDescent="0.2">
      <c r="A42" s="136"/>
      <c r="B42" s="136"/>
      <c r="C42" s="136"/>
      <c r="D42" s="136"/>
      <c r="E42" s="136"/>
      <c r="F42" s="136"/>
      <c r="G42" s="136"/>
      <c r="H42" s="136"/>
      <c r="I42" s="136"/>
      <c r="J42" s="136"/>
      <c r="K42" s="136"/>
    </row>
  </sheetData>
  <mergeCells count="6">
    <mergeCell ref="A27:J27"/>
    <mergeCell ref="A1:J1"/>
    <mergeCell ref="A11:J11"/>
    <mergeCell ref="A23:J23"/>
    <mergeCell ref="A13:J13"/>
    <mergeCell ref="A18: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J53"/>
  <sheetViews>
    <sheetView topLeftCell="A30" zoomScaleNormal="100" workbookViewId="0">
      <selection activeCell="F33" sqref="F33:J36"/>
    </sheetView>
  </sheetViews>
  <sheetFormatPr defaultColWidth="9.1796875" defaultRowHeight="10" x14ac:dyDescent="0.2"/>
  <cols>
    <col min="1" max="1" width="49.54296875" style="6" customWidth="1"/>
    <col min="2" max="2" width="8.81640625" style="6" bestFit="1" customWidth="1"/>
    <col min="3" max="11" width="7.81640625" style="6" bestFit="1" customWidth="1"/>
    <col min="12" max="16384" width="9.1796875" style="6"/>
  </cols>
  <sheetData>
    <row r="1" spans="1:10" ht="24" customHeight="1" x14ac:dyDescent="0.35">
      <c r="A1" s="194" t="s">
        <v>17</v>
      </c>
      <c r="B1" s="194"/>
      <c r="C1" s="194"/>
      <c r="D1" s="194"/>
      <c r="E1" s="194"/>
      <c r="F1" s="194"/>
      <c r="G1" s="194"/>
      <c r="H1" s="194"/>
      <c r="I1" s="194"/>
      <c r="J1" s="193"/>
    </row>
    <row r="2" spans="1:10" x14ac:dyDescent="0.2">
      <c r="A2" s="19"/>
      <c r="B2" s="19">
        <v>2019</v>
      </c>
      <c r="C2" s="19">
        <v>2020</v>
      </c>
      <c r="D2" s="19">
        <v>2021</v>
      </c>
      <c r="E2" s="19">
        <v>2022</v>
      </c>
      <c r="F2" s="19">
        <v>2023</v>
      </c>
      <c r="G2" s="19">
        <v>2024</v>
      </c>
      <c r="H2" s="19">
        <v>2025</v>
      </c>
      <c r="I2" s="19">
        <v>2026</v>
      </c>
      <c r="J2" s="19">
        <v>2027</v>
      </c>
    </row>
    <row r="3" spans="1:10" ht="17.149999999999999" customHeight="1" x14ac:dyDescent="0.2">
      <c r="A3" s="20" t="s">
        <v>79</v>
      </c>
      <c r="B3" s="30">
        <v>3072.0659999999998</v>
      </c>
      <c r="C3" s="30">
        <v>3292.7350000000001</v>
      </c>
      <c r="D3" s="30">
        <v>3394.6089999999999</v>
      </c>
      <c r="E3" s="30">
        <v>3585.201</v>
      </c>
      <c r="F3" s="30">
        <v>3560.8960000000002</v>
      </c>
      <c r="G3" s="30">
        <v>3561.3960000000002</v>
      </c>
      <c r="H3" s="30">
        <v>3561.3960000000002</v>
      </c>
      <c r="I3" s="30">
        <v>3561.3960000000002</v>
      </c>
      <c r="J3" s="30">
        <v>3561.3960000000002</v>
      </c>
    </row>
    <row r="4" spans="1:10" ht="17.149999999999999" customHeight="1" x14ac:dyDescent="0.2">
      <c r="A4" s="103" t="s">
        <v>137</v>
      </c>
      <c r="B4" s="86">
        <v>0</v>
      </c>
      <c r="C4" s="86">
        <v>0</v>
      </c>
      <c r="D4" s="86">
        <v>19.181999999999999</v>
      </c>
      <c r="E4" s="86">
        <v>0</v>
      </c>
      <c r="F4" s="86">
        <v>0</v>
      </c>
      <c r="G4" s="86">
        <v>0</v>
      </c>
      <c r="H4" s="86">
        <v>0</v>
      </c>
      <c r="I4" s="86">
        <v>0</v>
      </c>
      <c r="J4" s="86">
        <v>0</v>
      </c>
    </row>
    <row r="5" spans="1:10" ht="17.149999999999999" customHeight="1" x14ac:dyDescent="0.2">
      <c r="A5" s="103" t="s">
        <v>138</v>
      </c>
      <c r="B5" s="86">
        <v>-3.5680000000000001</v>
      </c>
      <c r="C5" s="86">
        <v>5.8440000000000003</v>
      </c>
      <c r="D5" s="86">
        <v>19.817000000000252</v>
      </c>
      <c r="E5" s="86">
        <v>0</v>
      </c>
      <c r="F5" s="86">
        <v>0</v>
      </c>
      <c r="G5" s="86">
        <v>0</v>
      </c>
      <c r="H5" s="86">
        <v>0</v>
      </c>
      <c r="I5" s="86">
        <v>0</v>
      </c>
      <c r="J5" s="86">
        <v>0</v>
      </c>
    </row>
    <row r="6" spans="1:10" ht="17.149999999999999" customHeight="1" x14ac:dyDescent="0.2">
      <c r="A6" s="22" t="s">
        <v>80</v>
      </c>
      <c r="B6" s="31">
        <v>0</v>
      </c>
      <c r="C6" s="31">
        <v>0</v>
      </c>
      <c r="D6" s="31">
        <v>0</v>
      </c>
      <c r="E6" s="31">
        <v>135.04899999999998</v>
      </c>
      <c r="F6" s="31">
        <v>134.13400000000001</v>
      </c>
      <c r="G6" s="31">
        <v>134.15299999999979</v>
      </c>
      <c r="H6" s="31">
        <v>134.15299999999979</v>
      </c>
      <c r="I6" s="31">
        <v>134.15299999999979</v>
      </c>
      <c r="J6" s="31">
        <v>134.15299999999979</v>
      </c>
    </row>
    <row r="7" spans="1:10" ht="17.149999999999999" customHeight="1" x14ac:dyDescent="0.2">
      <c r="A7" s="103" t="s">
        <v>139</v>
      </c>
      <c r="B7" s="107">
        <v>5.4950000000001342</v>
      </c>
      <c r="C7" s="107">
        <v>-12.50400000000031</v>
      </c>
      <c r="D7" s="107">
        <v>3.3649999999997817</v>
      </c>
      <c r="E7" s="107">
        <v>-140.88999999999987</v>
      </c>
      <c r="F7" s="107">
        <v>-5.5950000000002547</v>
      </c>
      <c r="G7" s="107">
        <v>80.847000000000207</v>
      </c>
      <c r="H7" s="107">
        <v>194.11099999999988</v>
      </c>
      <c r="I7" s="107">
        <v>330.2489999999998</v>
      </c>
      <c r="J7" s="107">
        <v>330.2489999999998</v>
      </c>
    </row>
    <row r="8" spans="1:10" ht="17.149999999999999" customHeight="1" x14ac:dyDescent="0.2">
      <c r="A8" s="104" t="s">
        <v>100</v>
      </c>
      <c r="B8" s="109">
        <v>1.9270000000001342</v>
      </c>
      <c r="C8" s="109">
        <v>-6.6600000000003101</v>
      </c>
      <c r="D8" s="109">
        <v>42.364000000000033</v>
      </c>
      <c r="E8" s="109">
        <v>-5.8409999999998945</v>
      </c>
      <c r="F8" s="109">
        <v>128.53899999999976</v>
      </c>
      <c r="G8" s="109">
        <v>215</v>
      </c>
      <c r="H8" s="109">
        <v>328.26399999999967</v>
      </c>
      <c r="I8" s="109">
        <v>464.40199999999959</v>
      </c>
      <c r="J8" s="109">
        <v>464.40199999999959</v>
      </c>
    </row>
    <row r="9" spans="1:10" ht="17.149999999999999" customHeight="1" x14ac:dyDescent="0.2">
      <c r="A9" s="25" t="s">
        <v>145</v>
      </c>
      <c r="B9" s="32">
        <v>3073.9929999999999</v>
      </c>
      <c r="C9" s="32">
        <v>3286.0749999999998</v>
      </c>
      <c r="D9" s="32">
        <v>3436.973</v>
      </c>
      <c r="E9" s="32">
        <v>3579.36</v>
      </c>
      <c r="F9" s="32">
        <v>3689.4349999999999</v>
      </c>
      <c r="G9" s="32">
        <v>3776.3960000000002</v>
      </c>
      <c r="H9" s="32">
        <v>3889.66</v>
      </c>
      <c r="I9" s="32">
        <v>4025.7979999999998</v>
      </c>
      <c r="J9" s="32">
        <v>4025.7979999999998</v>
      </c>
    </row>
    <row r="10" spans="1:10" x14ac:dyDescent="0.2">
      <c r="A10" s="20"/>
      <c r="B10" s="20"/>
      <c r="C10" s="20"/>
      <c r="D10" s="20"/>
      <c r="E10" s="21"/>
      <c r="F10" s="21"/>
      <c r="G10" s="21"/>
      <c r="H10" s="21"/>
      <c r="I10" s="21"/>
      <c r="J10" s="21"/>
    </row>
    <row r="11" spans="1:10" ht="49.5" customHeight="1" x14ac:dyDescent="0.2">
      <c r="A11" s="201" t="s">
        <v>70</v>
      </c>
      <c r="B11" s="201"/>
      <c r="C11" s="201"/>
      <c r="D11" s="201"/>
      <c r="E11" s="202"/>
      <c r="F11" s="202"/>
      <c r="G11" s="202"/>
      <c r="H11" s="202"/>
      <c r="I11" s="202"/>
      <c r="J11" s="103"/>
    </row>
    <row r="12" spans="1:10" ht="16.5" customHeight="1" x14ac:dyDescent="0.2">
      <c r="A12" s="20"/>
      <c r="B12" s="20"/>
      <c r="C12" s="20"/>
      <c r="D12" s="20"/>
      <c r="E12" s="21"/>
      <c r="F12" s="21"/>
      <c r="G12" s="21"/>
      <c r="H12" s="21"/>
      <c r="I12" s="21"/>
      <c r="J12" s="21"/>
    </row>
    <row r="13" spans="1:10" ht="16.5" customHeight="1" x14ac:dyDescent="0.35">
      <c r="A13" s="195" t="s">
        <v>143</v>
      </c>
      <c r="B13" s="196"/>
      <c r="C13" s="196"/>
      <c r="D13" s="196"/>
      <c r="E13" s="196"/>
      <c r="F13" s="196"/>
      <c r="G13" s="196"/>
      <c r="H13" s="196"/>
      <c r="I13" s="196"/>
      <c r="J13" s="196"/>
    </row>
    <row r="14" spans="1:10" ht="16.5" customHeight="1" x14ac:dyDescent="0.2">
      <c r="A14" s="105" t="s">
        <v>29</v>
      </c>
      <c r="B14" s="18"/>
      <c r="C14" s="18"/>
      <c r="D14" s="18"/>
      <c r="E14" s="21"/>
      <c r="F14" s="21"/>
      <c r="G14" s="21"/>
      <c r="H14" s="21"/>
      <c r="I14" s="21"/>
      <c r="J14" s="21"/>
    </row>
    <row r="15" spans="1:10" ht="16.5" customHeight="1" x14ac:dyDescent="0.2">
      <c r="A15" s="106" t="s">
        <v>140</v>
      </c>
      <c r="B15" s="18"/>
      <c r="C15" s="18"/>
      <c r="D15" s="92">
        <v>19.181999999999999</v>
      </c>
      <c r="E15" s="92"/>
      <c r="F15" s="21"/>
      <c r="G15" s="21"/>
      <c r="H15" s="21"/>
      <c r="I15" s="21"/>
      <c r="J15" s="21"/>
    </row>
    <row r="16" spans="1:10" ht="20" x14ac:dyDescent="0.2">
      <c r="A16" s="99" t="s">
        <v>141</v>
      </c>
      <c r="B16" s="18"/>
      <c r="C16" s="18"/>
      <c r="D16" s="107"/>
      <c r="E16" s="21"/>
      <c r="F16" s="21"/>
      <c r="G16" s="21"/>
      <c r="H16" s="21"/>
      <c r="I16" s="21"/>
      <c r="J16" s="21"/>
    </row>
    <row r="17" spans="1:10" ht="16.5" customHeight="1" x14ac:dyDescent="0.2">
      <c r="A17" s="20"/>
      <c r="B17" s="20"/>
      <c r="C17" s="20"/>
      <c r="D17" s="20"/>
      <c r="E17" s="21"/>
      <c r="F17" s="21"/>
      <c r="G17" s="21"/>
      <c r="H17" s="21"/>
      <c r="I17" s="21"/>
      <c r="J17" s="21"/>
    </row>
    <row r="18" spans="1:10" ht="16.5" customHeight="1" x14ac:dyDescent="0.35">
      <c r="A18" s="195" t="s">
        <v>142</v>
      </c>
      <c r="B18" s="196"/>
      <c r="C18" s="196"/>
      <c r="D18" s="196"/>
      <c r="E18" s="196"/>
      <c r="F18" s="196"/>
      <c r="G18" s="196"/>
      <c r="H18" s="196"/>
      <c r="I18" s="196"/>
      <c r="J18" s="196"/>
    </row>
    <row r="19" spans="1:10" ht="16.5" customHeight="1" x14ac:dyDescent="0.35">
      <c r="A19" s="105" t="s">
        <v>29</v>
      </c>
      <c r="B19" s="108"/>
      <c r="C19" s="108"/>
      <c r="D19" s="108"/>
      <c r="E19" s="97"/>
      <c r="F19" s="40"/>
      <c r="G19" s="40"/>
      <c r="H19" s="40"/>
      <c r="I19" s="40"/>
      <c r="J19" s="40"/>
    </row>
    <row r="20" spans="1:10" ht="16.5" customHeight="1" x14ac:dyDescent="0.35">
      <c r="A20" s="106" t="s">
        <v>144</v>
      </c>
      <c r="B20" s="80">
        <v>-3.5680000000000001</v>
      </c>
      <c r="C20" s="80">
        <v>5.8440000000000003</v>
      </c>
      <c r="D20" s="43">
        <v>19.817</v>
      </c>
      <c r="E20" s="97"/>
      <c r="F20" s="40"/>
      <c r="G20" s="40"/>
      <c r="H20" s="40"/>
      <c r="I20" s="40"/>
      <c r="J20" s="40"/>
    </row>
    <row r="21" spans="1:10" ht="71.5" x14ac:dyDescent="0.35">
      <c r="A21" s="99" t="s">
        <v>190</v>
      </c>
      <c r="B21" s="95"/>
      <c r="C21" s="95"/>
      <c r="D21" s="95"/>
      <c r="E21" s="43"/>
      <c r="F21" s="40"/>
      <c r="G21" s="40"/>
      <c r="H21" s="40"/>
      <c r="I21" s="40"/>
      <c r="J21" s="40"/>
    </row>
    <row r="22" spans="1:10" ht="16.5" customHeight="1" x14ac:dyDescent="0.2">
      <c r="A22" s="20"/>
      <c r="B22" s="20"/>
      <c r="C22" s="20"/>
      <c r="D22" s="20"/>
      <c r="E22" s="21"/>
      <c r="F22" s="21"/>
      <c r="G22" s="21"/>
      <c r="H22" s="21"/>
      <c r="I22" s="21"/>
      <c r="J22" s="21"/>
    </row>
    <row r="23" spans="1:10" ht="13.5" customHeight="1" x14ac:dyDescent="0.35">
      <c r="A23" s="195" t="s">
        <v>81</v>
      </c>
      <c r="B23" s="195"/>
      <c r="C23" s="195"/>
      <c r="D23" s="195"/>
      <c r="E23" s="199"/>
      <c r="F23" s="199"/>
      <c r="G23" s="199"/>
      <c r="H23" s="199"/>
      <c r="I23" s="199"/>
      <c r="J23" s="200"/>
    </row>
    <row r="24" spans="1:10" ht="13.5" customHeight="1" x14ac:dyDescent="0.2">
      <c r="A24" s="41" t="s">
        <v>29</v>
      </c>
      <c r="B24" s="41"/>
      <c r="C24" s="41"/>
      <c r="D24" s="41"/>
      <c r="E24" s="96"/>
      <c r="F24" s="96"/>
      <c r="G24" s="96"/>
      <c r="H24" s="96"/>
      <c r="I24" s="96"/>
      <c r="J24" s="96"/>
    </row>
    <row r="25" spans="1:10" ht="13.5" customHeight="1" x14ac:dyDescent="0.2">
      <c r="A25" s="44" t="s">
        <v>82</v>
      </c>
      <c r="B25" s="44"/>
      <c r="C25" s="44"/>
      <c r="D25" s="44"/>
      <c r="E25" s="42">
        <v>135.04900000000001</v>
      </c>
      <c r="F25" s="42">
        <v>134.13399999999999</v>
      </c>
      <c r="G25" s="42">
        <v>134.15299999999999</v>
      </c>
      <c r="H25" s="42">
        <v>134.15299999999999</v>
      </c>
      <c r="I25" s="42">
        <v>134.15299999999999</v>
      </c>
      <c r="J25" s="42">
        <v>134.15299999999999</v>
      </c>
    </row>
    <row r="26" spans="1:10" ht="13.5" customHeight="1" x14ac:dyDescent="0.2">
      <c r="A26" s="44"/>
      <c r="B26" s="44"/>
      <c r="C26" s="44"/>
      <c r="D26" s="44"/>
      <c r="E26" s="42"/>
      <c r="F26" s="42"/>
      <c r="G26" s="42"/>
      <c r="H26" s="42"/>
      <c r="I26" s="42"/>
      <c r="J26" s="42"/>
    </row>
    <row r="27" spans="1:10" ht="13.5" customHeight="1" x14ac:dyDescent="0.35">
      <c r="A27" s="195" t="s">
        <v>152</v>
      </c>
      <c r="B27" s="195"/>
      <c r="C27" s="195"/>
      <c r="D27" s="195"/>
      <c r="E27" s="199"/>
      <c r="F27" s="199"/>
      <c r="G27" s="199"/>
      <c r="H27" s="199"/>
      <c r="I27" s="199"/>
      <c r="J27" s="200"/>
    </row>
    <row r="28" spans="1:10" ht="13.5" customHeight="1" x14ac:dyDescent="0.2">
      <c r="A28" s="112" t="s">
        <v>29</v>
      </c>
      <c r="B28" s="112"/>
      <c r="C28" s="112"/>
      <c r="D28" s="112"/>
      <c r="E28" s="142"/>
      <c r="F28" s="142"/>
      <c r="G28" s="142"/>
      <c r="H28" s="142"/>
      <c r="I28" s="142"/>
      <c r="J28" s="142"/>
    </row>
    <row r="29" spans="1:10" ht="13.5" customHeight="1" x14ac:dyDescent="0.2">
      <c r="A29" s="144" t="s">
        <v>172</v>
      </c>
      <c r="B29" s="42">
        <v>5.4950000000000001</v>
      </c>
      <c r="C29" s="42">
        <v>-12.504</v>
      </c>
      <c r="D29" s="42">
        <v>3.3650000000000002</v>
      </c>
      <c r="E29" s="42">
        <v>-140.88999999999999</v>
      </c>
      <c r="F29" s="42"/>
      <c r="G29" s="42"/>
      <c r="H29" s="42"/>
      <c r="I29" s="42"/>
      <c r="J29" s="42"/>
    </row>
    <row r="30" spans="1:10" ht="100" x14ac:dyDescent="0.2">
      <c r="A30" s="158" t="s">
        <v>231</v>
      </c>
      <c r="B30" s="160"/>
      <c r="C30" s="160"/>
      <c r="D30" s="160"/>
      <c r="E30" s="42"/>
      <c r="F30" s="42"/>
      <c r="G30" s="42"/>
      <c r="H30" s="42"/>
      <c r="I30" s="42"/>
      <c r="J30" s="42"/>
    </row>
    <row r="31" spans="1:10" ht="13.5" customHeight="1" x14ac:dyDescent="0.2">
      <c r="A31" s="137"/>
      <c r="B31" s="160"/>
      <c r="C31" s="160"/>
      <c r="D31" s="160"/>
      <c r="E31" s="42"/>
      <c r="F31" s="42"/>
      <c r="G31" s="42"/>
      <c r="H31" s="42"/>
      <c r="I31" s="42"/>
      <c r="J31" s="42"/>
    </row>
    <row r="32" spans="1:10" ht="13.5" customHeight="1" x14ac:dyDescent="0.2">
      <c r="A32" s="17" t="s">
        <v>30</v>
      </c>
      <c r="B32" s="161"/>
      <c r="C32" s="161"/>
      <c r="D32" s="161"/>
      <c r="E32" s="42"/>
      <c r="F32" s="42"/>
      <c r="G32" s="42"/>
      <c r="H32" s="42"/>
      <c r="I32" s="42"/>
      <c r="J32" s="42"/>
    </row>
    <row r="33" spans="1:10" x14ac:dyDescent="0.2">
      <c r="A33" s="45" t="s">
        <v>191</v>
      </c>
      <c r="B33" s="161"/>
      <c r="C33" s="161"/>
      <c r="D33" s="161"/>
      <c r="E33" s="42"/>
      <c r="F33" s="42">
        <v>-80</v>
      </c>
      <c r="G33" s="42">
        <v>-80</v>
      </c>
      <c r="H33" s="42">
        <v>-80</v>
      </c>
      <c r="I33" s="42">
        <v>-80</v>
      </c>
      <c r="J33" s="42">
        <v>-80</v>
      </c>
    </row>
    <row r="34" spans="1:10" ht="40" x14ac:dyDescent="0.2">
      <c r="A34" s="155" t="s">
        <v>192</v>
      </c>
      <c r="B34" s="161"/>
      <c r="C34" s="161"/>
      <c r="D34" s="161"/>
      <c r="E34" s="42"/>
      <c r="F34" s="42"/>
      <c r="G34" s="42"/>
      <c r="H34" s="42"/>
      <c r="I34" s="42"/>
      <c r="J34" s="42"/>
    </row>
    <row r="35" spans="1:10" x14ac:dyDescent="0.2">
      <c r="A35" s="143"/>
      <c r="B35" s="161"/>
      <c r="C35" s="161"/>
      <c r="D35" s="161"/>
      <c r="E35" s="42"/>
      <c r="F35" s="42"/>
      <c r="G35" s="42"/>
      <c r="H35" s="42"/>
      <c r="I35" s="42"/>
      <c r="J35" s="42"/>
    </row>
    <row r="36" spans="1:10" ht="13.5" customHeight="1" x14ac:dyDescent="0.2">
      <c r="A36" s="44" t="s">
        <v>176</v>
      </c>
      <c r="B36" s="161"/>
      <c r="C36" s="161"/>
      <c r="D36" s="161"/>
      <c r="E36" s="42"/>
      <c r="F36" s="42">
        <v>74.405000000000001</v>
      </c>
      <c r="G36" s="42">
        <v>160.84700000000001</v>
      </c>
      <c r="H36" s="42">
        <v>274.11099999999999</v>
      </c>
      <c r="I36" s="42">
        <v>410.24900000000002</v>
      </c>
      <c r="J36" s="42">
        <v>410.24900000000002</v>
      </c>
    </row>
    <row r="37" spans="1:10" ht="30" x14ac:dyDescent="0.2">
      <c r="A37" s="159" t="s">
        <v>193</v>
      </c>
      <c r="B37" s="161"/>
      <c r="C37" s="161"/>
      <c r="D37" s="161"/>
      <c r="E37" s="42"/>
      <c r="F37" s="42"/>
      <c r="G37" s="42"/>
      <c r="H37" s="42"/>
      <c r="I37" s="42"/>
      <c r="J37" s="42"/>
    </row>
    <row r="38" spans="1:10" x14ac:dyDescent="0.2">
      <c r="A38" s="54"/>
      <c r="B38" s="54"/>
      <c r="C38" s="54"/>
      <c r="D38" s="54"/>
      <c r="E38" s="27"/>
      <c r="F38" s="27"/>
      <c r="G38" s="27"/>
      <c r="H38" s="27"/>
      <c r="I38" s="27"/>
      <c r="J38" s="27"/>
    </row>
    <row r="39" spans="1:10" x14ac:dyDescent="0.2">
      <c r="A39" s="4"/>
      <c r="B39" s="2"/>
      <c r="C39" s="2"/>
      <c r="D39" s="2"/>
      <c r="E39" s="2"/>
      <c r="F39" s="2"/>
      <c r="G39" s="2"/>
      <c r="H39" s="2"/>
      <c r="I39" s="2"/>
      <c r="J39" s="2"/>
    </row>
    <row r="40" spans="1:10" x14ac:dyDescent="0.2">
      <c r="A40" s="5"/>
      <c r="B40" s="9"/>
      <c r="C40" s="9"/>
      <c r="D40" s="9"/>
      <c r="E40" s="9"/>
      <c r="F40" s="9"/>
      <c r="G40" s="9"/>
      <c r="H40" s="9"/>
      <c r="I40" s="9"/>
      <c r="J40" s="9"/>
    </row>
    <row r="41" spans="1:10" ht="12" x14ac:dyDescent="0.2">
      <c r="A41" s="191" t="s">
        <v>299</v>
      </c>
      <c r="B41" s="183"/>
      <c r="C41" s="183"/>
      <c r="D41" s="183"/>
      <c r="E41" s="183"/>
      <c r="F41" s="2"/>
      <c r="G41" s="2"/>
      <c r="H41" s="2"/>
      <c r="I41" s="2"/>
      <c r="J41" s="2"/>
    </row>
    <row r="42" spans="1:10" x14ac:dyDescent="0.2">
      <c r="A42" s="184"/>
      <c r="B42" s="184">
        <v>2019</v>
      </c>
      <c r="C42" s="184">
        <v>2020</v>
      </c>
      <c r="D42" s="184">
        <v>2021</v>
      </c>
      <c r="E42" s="184">
        <v>2022</v>
      </c>
    </row>
    <row r="43" spans="1:10" x14ac:dyDescent="0.2">
      <c r="A43" s="170" t="s">
        <v>283</v>
      </c>
      <c r="B43" s="180">
        <v>3125.5169999999998</v>
      </c>
      <c r="C43" s="180">
        <v>3291.3270000000002</v>
      </c>
      <c r="D43" s="180">
        <v>3397.11</v>
      </c>
      <c r="E43" s="180">
        <v>3553.5</v>
      </c>
    </row>
    <row r="44" spans="1:10" x14ac:dyDescent="0.2">
      <c r="A44" s="172" t="s">
        <v>284</v>
      </c>
      <c r="B44" s="185"/>
      <c r="C44" s="185"/>
      <c r="D44" s="181"/>
      <c r="E44" s="185"/>
    </row>
    <row r="45" spans="1:10" x14ac:dyDescent="0.2">
      <c r="A45" s="174" t="s">
        <v>285</v>
      </c>
      <c r="B45" s="185"/>
      <c r="C45" s="185"/>
      <c r="D45" s="185"/>
      <c r="E45" s="185">
        <v>135.04900000000001</v>
      </c>
    </row>
    <row r="46" spans="1:10" x14ac:dyDescent="0.2">
      <c r="A46" s="170" t="s">
        <v>287</v>
      </c>
      <c r="B46" s="180">
        <f>B43+B45</f>
        <v>3125.5169999999998</v>
      </c>
      <c r="C46" s="180">
        <f t="shared" ref="C46:E46" si="0">C43+C45</f>
        <v>3291.3270000000002</v>
      </c>
      <c r="D46" s="180">
        <f t="shared" si="0"/>
        <v>3397.11</v>
      </c>
      <c r="E46" s="180">
        <f t="shared" si="0"/>
        <v>3688.549</v>
      </c>
    </row>
    <row r="47" spans="1:10" x14ac:dyDescent="0.2">
      <c r="A47" s="186" t="s">
        <v>288</v>
      </c>
      <c r="B47" s="187">
        <v>3043</v>
      </c>
      <c r="C47" s="187">
        <v>3256</v>
      </c>
      <c r="D47" s="187">
        <v>3406</v>
      </c>
      <c r="E47" s="187">
        <f>E7-31</f>
        <v>-171.88999999999987</v>
      </c>
    </row>
    <row r="48" spans="1:10" x14ac:dyDescent="0.2">
      <c r="A48" s="186" t="s">
        <v>289</v>
      </c>
      <c r="B48" s="187">
        <f>B47-B46</f>
        <v>-82.516999999999825</v>
      </c>
      <c r="C48" s="187">
        <f t="shared" ref="C48:D48" si="1">C47-C46</f>
        <v>-35.327000000000226</v>
      </c>
      <c r="D48" s="187">
        <f t="shared" si="1"/>
        <v>8.8899999999998727</v>
      </c>
      <c r="E48" s="187">
        <f>E47-E46</f>
        <v>-3860.4389999999999</v>
      </c>
    </row>
    <row r="49" spans="1:5" x14ac:dyDescent="0.2">
      <c r="A49" s="188" t="s">
        <v>290</v>
      </c>
      <c r="B49" s="185"/>
      <c r="C49" s="185"/>
      <c r="D49" s="187"/>
      <c r="E49" s="185"/>
    </row>
    <row r="50" spans="1:5" x14ac:dyDescent="0.2">
      <c r="A50" s="188" t="s">
        <v>291</v>
      </c>
      <c r="B50" s="185">
        <v>0</v>
      </c>
      <c r="C50" s="185">
        <v>91.003</v>
      </c>
      <c r="D50" s="187">
        <v>0</v>
      </c>
      <c r="E50" s="185">
        <v>0</v>
      </c>
    </row>
    <row r="51" spans="1:5" x14ac:dyDescent="0.2">
      <c r="A51" s="188" t="s">
        <v>292</v>
      </c>
      <c r="B51" s="185">
        <v>0</v>
      </c>
      <c r="C51" s="185">
        <v>40.167000000000002</v>
      </c>
      <c r="D51" s="187">
        <v>14.864000000000001</v>
      </c>
      <c r="E51" s="185">
        <v>0</v>
      </c>
    </row>
    <row r="52" spans="1:5" x14ac:dyDescent="0.2">
      <c r="A52" s="189" t="s">
        <v>293</v>
      </c>
      <c r="B52" s="190">
        <f>B48-B50-B51</f>
        <v>-82.516999999999825</v>
      </c>
      <c r="C52" s="190">
        <f t="shared" ref="C52:D52" si="2">C48-C50-C51</f>
        <v>-166.49700000000024</v>
      </c>
      <c r="D52" s="190">
        <f t="shared" si="2"/>
        <v>-5.9740000000001281</v>
      </c>
      <c r="E52" s="190">
        <f>E48</f>
        <v>-3860.4389999999999</v>
      </c>
    </row>
    <row r="53" spans="1:5" ht="23.5" customHeight="1" x14ac:dyDescent="0.35">
      <c r="A53" s="197" t="s">
        <v>298</v>
      </c>
      <c r="B53" s="198"/>
      <c r="C53" s="198"/>
      <c r="D53" s="198"/>
      <c r="E53" s="198"/>
    </row>
  </sheetData>
  <mergeCells count="7">
    <mergeCell ref="A53:E53"/>
    <mergeCell ref="A1:J1"/>
    <mergeCell ref="A13:J13"/>
    <mergeCell ref="A18:J18"/>
    <mergeCell ref="A27:J27"/>
    <mergeCell ref="A23:J23"/>
    <mergeCell ref="A11:I1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J36"/>
  <sheetViews>
    <sheetView topLeftCell="A17" workbookViewId="0">
      <selection activeCell="E20" sqref="E20:J24"/>
    </sheetView>
  </sheetViews>
  <sheetFormatPr defaultColWidth="9.1796875" defaultRowHeight="11.25" customHeight="1" x14ac:dyDescent="0.2"/>
  <cols>
    <col min="1" max="1" width="48.81640625" style="6" customWidth="1"/>
    <col min="2" max="4" width="9.453125" style="6" customWidth="1"/>
    <col min="5" max="10" width="7.81640625" style="6" bestFit="1" customWidth="1"/>
    <col min="11" max="16384" width="9.1796875" style="6"/>
  </cols>
  <sheetData>
    <row r="1" spans="1:10" ht="21.75" customHeight="1" x14ac:dyDescent="0.35">
      <c r="A1" s="194" t="s">
        <v>33</v>
      </c>
      <c r="B1" s="194"/>
      <c r="C1" s="194"/>
      <c r="D1" s="194"/>
      <c r="E1" s="194"/>
      <c r="F1" s="194"/>
      <c r="G1" s="194"/>
      <c r="H1" s="194"/>
      <c r="I1" s="194"/>
      <c r="J1" s="193"/>
    </row>
    <row r="2" spans="1:10" ht="11.25" customHeight="1" x14ac:dyDescent="0.2">
      <c r="A2" s="19"/>
      <c r="B2" s="19">
        <v>2019</v>
      </c>
      <c r="C2" s="19">
        <v>2020</v>
      </c>
      <c r="D2" s="19">
        <v>2021</v>
      </c>
      <c r="E2" s="19">
        <v>2022</v>
      </c>
      <c r="F2" s="19">
        <v>2023</v>
      </c>
      <c r="G2" s="19">
        <v>2024</v>
      </c>
      <c r="H2" s="19">
        <v>2025</v>
      </c>
      <c r="I2" s="19">
        <v>2026</v>
      </c>
      <c r="J2" s="19">
        <v>2027</v>
      </c>
    </row>
    <row r="3" spans="1:10" ht="11.25" customHeight="1" x14ac:dyDescent="0.2">
      <c r="A3" s="20" t="s">
        <v>79</v>
      </c>
      <c r="B3" s="30">
        <v>1289.048</v>
      </c>
      <c r="C3" s="30">
        <v>1381.8</v>
      </c>
      <c r="D3" s="30">
        <v>1401.075</v>
      </c>
      <c r="E3" s="30">
        <v>1440.6130000000001</v>
      </c>
      <c r="F3" s="30">
        <v>1482.2529999999999</v>
      </c>
      <c r="G3" s="30">
        <v>1513.4849999999999</v>
      </c>
      <c r="H3" s="30">
        <v>1513.4849999999999</v>
      </c>
      <c r="I3" s="30">
        <v>1513.4849999999999</v>
      </c>
      <c r="J3" s="30">
        <v>1513.4849999999999</v>
      </c>
    </row>
    <row r="4" spans="1:10" ht="11.25" customHeight="1" x14ac:dyDescent="0.2">
      <c r="A4" s="103" t="s">
        <v>137</v>
      </c>
      <c r="B4" s="107">
        <v>0</v>
      </c>
      <c r="C4" s="107">
        <v>0</v>
      </c>
      <c r="D4" s="107">
        <v>0</v>
      </c>
      <c r="E4" s="86">
        <v>0</v>
      </c>
      <c r="F4" s="86">
        <v>0</v>
      </c>
      <c r="G4" s="86">
        <v>0</v>
      </c>
      <c r="H4" s="86">
        <v>0</v>
      </c>
      <c r="I4" s="86">
        <v>0</v>
      </c>
      <c r="J4" s="86">
        <v>0</v>
      </c>
    </row>
    <row r="5" spans="1:10" ht="11.25" customHeight="1" x14ac:dyDescent="0.2">
      <c r="A5" s="103" t="s">
        <v>138</v>
      </c>
      <c r="B5" s="107">
        <v>0</v>
      </c>
      <c r="C5" s="107">
        <v>11</v>
      </c>
      <c r="D5" s="107">
        <v>21.024999999999999</v>
      </c>
      <c r="E5" s="86">
        <v>0</v>
      </c>
      <c r="F5" s="86">
        <v>0</v>
      </c>
      <c r="G5" s="86">
        <v>0</v>
      </c>
      <c r="H5" s="86">
        <v>0</v>
      </c>
      <c r="I5" s="86">
        <v>0</v>
      </c>
      <c r="J5" s="86">
        <v>0</v>
      </c>
    </row>
    <row r="6" spans="1:10" ht="11.25" customHeight="1" x14ac:dyDescent="0.2">
      <c r="A6" s="22" t="s">
        <v>80</v>
      </c>
      <c r="B6" s="86">
        <v>0</v>
      </c>
      <c r="C6" s="86">
        <v>0</v>
      </c>
      <c r="D6" s="86">
        <v>0</v>
      </c>
      <c r="E6" s="31">
        <v>47.40300000000002</v>
      </c>
      <c r="F6" s="31">
        <v>48.888000000000147</v>
      </c>
      <c r="G6" s="31">
        <v>50.003000000000156</v>
      </c>
      <c r="H6" s="31">
        <v>50.003000000000156</v>
      </c>
      <c r="I6" s="31">
        <v>50.003000000000156</v>
      </c>
      <c r="J6" s="31">
        <v>50.003000000000199</v>
      </c>
    </row>
    <row r="7" spans="1:10" ht="11.25" customHeight="1" x14ac:dyDescent="0.2">
      <c r="A7" s="103" t="s">
        <v>139</v>
      </c>
      <c r="B7" s="107">
        <v>0</v>
      </c>
      <c r="C7" s="107">
        <v>0</v>
      </c>
      <c r="D7" s="107">
        <v>-1.3500311979441904E-13</v>
      </c>
      <c r="E7" s="107">
        <v>0</v>
      </c>
      <c r="F7" s="107">
        <v>31.961999999999989</v>
      </c>
      <c r="G7" s="107">
        <v>35.961999999999989</v>
      </c>
      <c r="H7" s="107">
        <v>39.961999999999989</v>
      </c>
      <c r="I7" s="107">
        <v>41.961999999999989</v>
      </c>
      <c r="J7" s="107">
        <v>41.961999999999946</v>
      </c>
    </row>
    <row r="8" spans="1:10" ht="11.25" customHeight="1" x14ac:dyDescent="0.2">
      <c r="A8" s="104" t="s">
        <v>100</v>
      </c>
      <c r="B8" s="109">
        <v>0</v>
      </c>
      <c r="C8" s="109">
        <v>11</v>
      </c>
      <c r="D8" s="109">
        <v>21.024999999999864</v>
      </c>
      <c r="E8" s="109">
        <v>47.40300000000002</v>
      </c>
      <c r="F8" s="109">
        <v>80.850000000000136</v>
      </c>
      <c r="G8" s="109">
        <v>85.965000000000146</v>
      </c>
      <c r="H8" s="109">
        <v>89.965000000000146</v>
      </c>
      <c r="I8" s="109">
        <v>91.965000000000146</v>
      </c>
      <c r="J8" s="109">
        <v>91.965000000000146</v>
      </c>
    </row>
    <row r="9" spans="1:10" ht="11.25" customHeight="1" x14ac:dyDescent="0.2">
      <c r="A9" s="25" t="s">
        <v>146</v>
      </c>
      <c r="B9" s="32">
        <v>1289.048</v>
      </c>
      <c r="C9" s="32">
        <v>1392.8</v>
      </c>
      <c r="D9" s="32">
        <v>1422.1</v>
      </c>
      <c r="E9" s="32">
        <v>1488.0160000000001</v>
      </c>
      <c r="F9" s="32">
        <v>1563.1030000000001</v>
      </c>
      <c r="G9" s="32">
        <v>1599.45</v>
      </c>
      <c r="H9" s="32">
        <v>1603.45</v>
      </c>
      <c r="I9" s="32">
        <v>1605.45</v>
      </c>
      <c r="J9" s="32">
        <v>1605.45</v>
      </c>
    </row>
    <row r="10" spans="1:10" ht="10" x14ac:dyDescent="0.2">
      <c r="A10" s="20"/>
      <c r="B10" s="20"/>
      <c r="C10" s="20"/>
      <c r="D10" s="20"/>
      <c r="E10" s="21"/>
      <c r="F10" s="21"/>
      <c r="G10" s="21"/>
      <c r="H10" s="21"/>
      <c r="I10" s="21"/>
      <c r="J10" s="21"/>
    </row>
    <row r="11" spans="1:10" ht="42" customHeight="1" x14ac:dyDescent="0.35">
      <c r="A11" s="201" t="s">
        <v>61</v>
      </c>
      <c r="B11" s="201"/>
      <c r="C11" s="201"/>
      <c r="D11" s="201"/>
      <c r="E11" s="202"/>
      <c r="F11" s="202"/>
      <c r="G11" s="202"/>
      <c r="H11" s="202"/>
      <c r="I11" s="202"/>
      <c r="J11" s="204"/>
    </row>
    <row r="12" spans="1:10" ht="12.75" customHeight="1" x14ac:dyDescent="0.2">
      <c r="A12" s="20"/>
      <c r="B12" s="20"/>
      <c r="C12" s="20"/>
      <c r="D12" s="20"/>
      <c r="E12" s="21"/>
      <c r="F12" s="21"/>
      <c r="G12" s="21"/>
      <c r="H12" s="21"/>
      <c r="I12" s="21"/>
      <c r="J12" s="21"/>
    </row>
    <row r="13" spans="1:10" ht="12.75" customHeight="1" x14ac:dyDescent="0.35">
      <c r="A13" s="218" t="s">
        <v>142</v>
      </c>
      <c r="B13" s="218"/>
      <c r="C13" s="218"/>
      <c r="D13" s="218"/>
      <c r="E13" s="219"/>
      <c r="F13" s="220"/>
      <c r="G13" s="220"/>
      <c r="H13" s="220"/>
      <c r="I13" s="220"/>
      <c r="J13" s="220"/>
    </row>
    <row r="14" spans="1:10" ht="12.75" customHeight="1" x14ac:dyDescent="0.2">
      <c r="A14" s="105" t="s">
        <v>29</v>
      </c>
      <c r="B14" s="108"/>
      <c r="C14" s="108"/>
      <c r="D14" s="108"/>
      <c r="E14" s="129"/>
      <c r="F14" s="21"/>
      <c r="G14" s="21"/>
      <c r="H14" s="21"/>
      <c r="I14" s="21"/>
      <c r="J14" s="21"/>
    </row>
    <row r="15" spans="1:10" ht="12.75" customHeight="1" x14ac:dyDescent="0.2">
      <c r="A15" s="106" t="s">
        <v>144</v>
      </c>
      <c r="B15" s="95"/>
      <c r="C15" s="80">
        <v>11</v>
      </c>
      <c r="D15" s="43">
        <v>21.024999999999999</v>
      </c>
      <c r="E15" s="43"/>
      <c r="F15" s="21"/>
      <c r="G15" s="21"/>
      <c r="H15" s="21"/>
      <c r="I15" s="21"/>
      <c r="J15" s="21"/>
    </row>
    <row r="16" spans="1:10" ht="70" x14ac:dyDescent="0.2">
      <c r="A16" s="129" t="s">
        <v>256</v>
      </c>
      <c r="B16" s="95"/>
      <c r="C16" s="95"/>
      <c r="D16" s="95"/>
      <c r="E16" s="43"/>
      <c r="F16" s="21"/>
      <c r="G16" s="21"/>
      <c r="H16" s="21"/>
      <c r="I16" s="21"/>
      <c r="J16" s="21"/>
    </row>
    <row r="17" spans="1:10" ht="12.75" customHeight="1" x14ac:dyDescent="0.2">
      <c r="A17" s="20"/>
      <c r="B17" s="20"/>
      <c r="C17" s="20"/>
      <c r="D17" s="20"/>
      <c r="E17" s="21"/>
      <c r="F17" s="21"/>
      <c r="G17" s="21"/>
      <c r="H17" s="21"/>
      <c r="I17" s="21"/>
      <c r="J17" s="21"/>
    </row>
    <row r="18" spans="1:10" ht="11.25" customHeight="1" x14ac:dyDescent="0.35">
      <c r="A18" s="195" t="s">
        <v>83</v>
      </c>
      <c r="B18" s="195"/>
      <c r="C18" s="195"/>
      <c r="D18" s="195"/>
      <c r="E18" s="199"/>
      <c r="F18" s="199"/>
      <c r="G18" s="199"/>
      <c r="H18" s="199"/>
      <c r="I18" s="199"/>
      <c r="J18" s="200"/>
    </row>
    <row r="19" spans="1:10" ht="11.25" customHeight="1" x14ac:dyDescent="0.2">
      <c r="A19" s="41" t="s">
        <v>29</v>
      </c>
      <c r="B19" s="41"/>
      <c r="C19" s="41"/>
      <c r="D19" s="41"/>
      <c r="E19" s="29"/>
      <c r="F19" s="60"/>
      <c r="G19" s="60"/>
      <c r="H19" s="60"/>
      <c r="I19" s="60"/>
      <c r="J19" s="119"/>
    </row>
    <row r="20" spans="1:10" ht="11.25" customHeight="1" x14ac:dyDescent="0.2">
      <c r="A20" s="44" t="s">
        <v>82</v>
      </c>
      <c r="B20" s="44"/>
      <c r="C20" s="44"/>
      <c r="D20" s="44"/>
      <c r="E20" s="29">
        <v>51.402999999999999</v>
      </c>
      <c r="F20" s="29">
        <v>52.887999999999998</v>
      </c>
      <c r="G20" s="29">
        <v>54.003</v>
      </c>
      <c r="H20" s="29">
        <v>54.003</v>
      </c>
      <c r="I20" s="29">
        <v>54.003</v>
      </c>
      <c r="J20" s="29">
        <v>54.003</v>
      </c>
    </row>
    <row r="21" spans="1:10" ht="11.25" customHeight="1" x14ac:dyDescent="0.2">
      <c r="A21" s="44"/>
      <c r="B21" s="44"/>
      <c r="C21" s="44"/>
      <c r="D21" s="44"/>
      <c r="E21" s="29"/>
      <c r="F21" s="29"/>
      <c r="G21" s="29"/>
      <c r="H21" s="29"/>
      <c r="I21" s="29"/>
      <c r="J21" s="29"/>
    </row>
    <row r="22" spans="1:10" ht="11.25" customHeight="1" x14ac:dyDescent="0.2">
      <c r="A22" s="17" t="s">
        <v>30</v>
      </c>
      <c r="B22" s="17"/>
      <c r="C22" s="17"/>
      <c r="D22" s="17"/>
      <c r="E22" s="29"/>
      <c r="F22" s="29"/>
      <c r="G22" s="29"/>
      <c r="H22" s="29"/>
      <c r="I22" s="29"/>
      <c r="J22" s="29"/>
    </row>
    <row r="23" spans="1:10" ht="11.25" customHeight="1" x14ac:dyDescent="0.2">
      <c r="A23" s="44" t="s">
        <v>103</v>
      </c>
      <c r="B23" s="44"/>
      <c r="C23" s="44"/>
      <c r="D23" s="44"/>
      <c r="E23" s="29"/>
      <c r="F23" s="29"/>
      <c r="G23" s="29"/>
      <c r="H23" s="29"/>
      <c r="I23" s="29"/>
      <c r="J23" s="29"/>
    </row>
    <row r="24" spans="1:10" ht="11.25" customHeight="1" x14ac:dyDescent="0.2">
      <c r="A24" s="38" t="s">
        <v>105</v>
      </c>
      <c r="B24" s="38"/>
      <c r="C24" s="38"/>
      <c r="D24" s="38"/>
      <c r="E24" s="29">
        <v>-4</v>
      </c>
      <c r="F24" s="29">
        <v>-4</v>
      </c>
      <c r="G24" s="29">
        <v>-4</v>
      </c>
      <c r="H24" s="29">
        <v>-4</v>
      </c>
      <c r="I24" s="29">
        <v>-4</v>
      </c>
      <c r="J24" s="29">
        <v>-4</v>
      </c>
    </row>
    <row r="25" spans="1:10" ht="11.25" customHeight="1" x14ac:dyDescent="0.2">
      <c r="A25" s="38"/>
      <c r="B25" s="38"/>
      <c r="C25" s="38"/>
      <c r="D25" s="38"/>
      <c r="E25" s="29"/>
      <c r="F25" s="29"/>
      <c r="G25" s="29"/>
      <c r="H25" s="29"/>
      <c r="I25" s="29"/>
      <c r="J25" s="29"/>
    </row>
    <row r="26" spans="1:10" ht="11.25" customHeight="1" x14ac:dyDescent="0.2">
      <c r="A26" s="195" t="s">
        <v>162</v>
      </c>
      <c r="B26" s="195"/>
      <c r="C26" s="195"/>
      <c r="D26" s="195"/>
      <c r="E26" s="199"/>
      <c r="F26" s="199"/>
      <c r="G26" s="199"/>
      <c r="H26" s="199"/>
      <c r="I26" s="199"/>
      <c r="J26" s="215"/>
    </row>
    <row r="27" spans="1:10" ht="11.25" customHeight="1" x14ac:dyDescent="0.2">
      <c r="A27" s="17" t="s">
        <v>30</v>
      </c>
      <c r="B27" s="38"/>
      <c r="C27" s="38"/>
      <c r="D27" s="38"/>
      <c r="E27" s="29"/>
      <c r="F27" s="29"/>
      <c r="G27" s="29"/>
      <c r="H27" s="29"/>
      <c r="I27" s="29"/>
      <c r="J27" s="29"/>
    </row>
    <row r="28" spans="1:10" ht="11.25" customHeight="1" x14ac:dyDescent="0.2">
      <c r="A28" s="44" t="s">
        <v>178</v>
      </c>
      <c r="B28" s="38"/>
      <c r="C28" s="38"/>
      <c r="D28" s="38"/>
      <c r="E28" s="29"/>
      <c r="F28" s="29">
        <v>2</v>
      </c>
      <c r="G28" s="29">
        <v>6</v>
      </c>
      <c r="H28" s="29">
        <v>10</v>
      </c>
      <c r="I28" s="29">
        <v>12</v>
      </c>
      <c r="J28" s="29">
        <v>12</v>
      </c>
    </row>
    <row r="29" spans="1:10" ht="40" x14ac:dyDescent="0.2">
      <c r="A29" s="158" t="s">
        <v>257</v>
      </c>
      <c r="B29" s="38"/>
      <c r="C29" s="38"/>
      <c r="D29" s="38"/>
      <c r="E29" s="29"/>
      <c r="F29" s="29"/>
      <c r="G29" s="29"/>
      <c r="H29" s="29"/>
      <c r="I29" s="29"/>
      <c r="J29" s="29"/>
    </row>
    <row r="30" spans="1:10" ht="11.25" customHeight="1" x14ac:dyDescent="0.2">
      <c r="A30" s="130"/>
      <c r="B30" s="38"/>
      <c r="C30" s="38"/>
      <c r="D30" s="38"/>
      <c r="E30" s="29"/>
      <c r="F30" s="29"/>
      <c r="G30" s="29"/>
      <c r="H30" s="29"/>
      <c r="I30" s="29"/>
      <c r="J30" s="29"/>
    </row>
    <row r="31" spans="1:10" ht="11.25" customHeight="1" x14ac:dyDescent="0.2">
      <c r="A31" s="44" t="s">
        <v>176</v>
      </c>
      <c r="B31" s="38"/>
      <c r="C31" s="38"/>
      <c r="D31" s="38"/>
      <c r="E31" s="29"/>
      <c r="F31" s="29">
        <v>29.962</v>
      </c>
      <c r="G31" s="29">
        <v>29.962</v>
      </c>
      <c r="H31" s="29">
        <v>29.962</v>
      </c>
      <c r="I31" s="29">
        <v>29.962</v>
      </c>
      <c r="J31" s="29">
        <v>29.962</v>
      </c>
    </row>
    <row r="32" spans="1:10" ht="20" x14ac:dyDescent="0.2">
      <c r="A32" s="162" t="s">
        <v>200</v>
      </c>
      <c r="B32" s="38"/>
      <c r="C32" s="38"/>
      <c r="D32" s="38"/>
      <c r="E32" s="29"/>
      <c r="F32" s="29"/>
      <c r="G32" s="29"/>
      <c r="H32" s="29"/>
      <c r="I32" s="29"/>
      <c r="J32" s="29"/>
    </row>
    <row r="33" spans="1:10" ht="11.25" customHeight="1" x14ac:dyDescent="0.2">
      <c r="A33" s="54"/>
      <c r="B33" s="54"/>
      <c r="C33" s="54"/>
      <c r="D33" s="54"/>
      <c r="E33" s="27"/>
      <c r="F33" s="27"/>
      <c r="G33" s="27"/>
      <c r="H33" s="27"/>
      <c r="I33" s="27"/>
      <c r="J33" s="27"/>
    </row>
    <row r="34" spans="1:10" ht="11.25" customHeight="1" x14ac:dyDescent="0.2">
      <c r="A34" s="4"/>
      <c r="B34" s="2"/>
      <c r="C34" s="2"/>
      <c r="D34" s="2"/>
      <c r="E34" s="2"/>
      <c r="F34" s="2"/>
      <c r="G34" s="2"/>
      <c r="H34" s="2"/>
      <c r="I34" s="2"/>
      <c r="J34" s="2"/>
    </row>
    <row r="35" spans="1:10" ht="11.25" customHeight="1" x14ac:dyDescent="0.2">
      <c r="A35" s="5"/>
      <c r="B35" s="37"/>
      <c r="C35" s="37"/>
      <c r="D35" s="37"/>
      <c r="E35" s="37"/>
      <c r="F35" s="37"/>
      <c r="G35" s="37"/>
      <c r="H35" s="37"/>
      <c r="I35" s="37"/>
      <c r="J35" s="37"/>
    </row>
    <row r="36" spans="1:10" ht="11.25" customHeight="1" x14ac:dyDescent="0.2">
      <c r="A36" s="7"/>
      <c r="B36" s="7"/>
      <c r="C36" s="7"/>
      <c r="D36" s="7"/>
      <c r="E36" s="7"/>
      <c r="F36" s="7"/>
      <c r="G36" s="7"/>
      <c r="H36" s="7"/>
      <c r="I36" s="7"/>
      <c r="J36" s="7"/>
    </row>
  </sheetData>
  <mergeCells count="5">
    <mergeCell ref="A1:J1"/>
    <mergeCell ref="A11:J11"/>
    <mergeCell ref="A18:J18"/>
    <mergeCell ref="A13:J13"/>
    <mergeCell ref="A26:J2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sheetPr>
  <dimension ref="A1:J36"/>
  <sheetViews>
    <sheetView topLeftCell="A25" workbookViewId="0">
      <selection activeCell="B28" sqref="B28:J32"/>
    </sheetView>
  </sheetViews>
  <sheetFormatPr defaultColWidth="9.1796875" defaultRowHeight="10" x14ac:dyDescent="0.2"/>
  <cols>
    <col min="1" max="1" width="52" style="1" customWidth="1"/>
    <col min="2" max="4" width="7" style="6" customWidth="1"/>
    <col min="5" max="9" width="7" style="1" customWidth="1"/>
    <col min="10" max="10" width="7" style="6" customWidth="1"/>
    <col min="11" max="16384" width="9.1796875" style="1"/>
  </cols>
  <sheetData>
    <row r="1" spans="1:10" ht="15.75" customHeight="1" x14ac:dyDescent="0.35">
      <c r="A1" s="194" t="s">
        <v>32</v>
      </c>
      <c r="B1" s="194"/>
      <c r="C1" s="194"/>
      <c r="D1" s="194"/>
      <c r="E1" s="194"/>
      <c r="F1" s="194"/>
      <c r="G1" s="194"/>
      <c r="H1" s="194"/>
      <c r="I1" s="194"/>
      <c r="J1" s="193"/>
    </row>
    <row r="2" spans="1:10" x14ac:dyDescent="0.2">
      <c r="A2" s="19"/>
      <c r="B2" s="19">
        <v>2019</v>
      </c>
      <c r="C2" s="19">
        <v>2020</v>
      </c>
      <c r="D2" s="19">
        <v>2021</v>
      </c>
      <c r="E2" s="19">
        <v>2022</v>
      </c>
      <c r="F2" s="19">
        <v>2023</v>
      </c>
      <c r="G2" s="19">
        <v>2024</v>
      </c>
      <c r="H2" s="19">
        <v>2025</v>
      </c>
      <c r="I2" s="19">
        <v>2026</v>
      </c>
      <c r="J2" s="19">
        <v>2027</v>
      </c>
    </row>
    <row r="3" spans="1:10" x14ac:dyDescent="0.2">
      <c r="A3" s="20" t="s">
        <v>79</v>
      </c>
      <c r="B3" s="30">
        <v>699.12900000000002</v>
      </c>
      <c r="C3" s="30">
        <v>586.11800000000005</v>
      </c>
      <c r="D3" s="30">
        <v>555.54999999999995</v>
      </c>
      <c r="E3" s="30">
        <v>971.85599999999999</v>
      </c>
      <c r="F3" s="30">
        <v>701.85299999999995</v>
      </c>
      <c r="G3" s="30">
        <v>702.35299999999995</v>
      </c>
      <c r="H3" s="30">
        <v>709.053</v>
      </c>
      <c r="I3" s="30">
        <v>709.053</v>
      </c>
      <c r="J3" s="30">
        <v>709.053</v>
      </c>
    </row>
    <row r="4" spans="1:10" s="6" customFormat="1" ht="12" x14ac:dyDescent="0.2">
      <c r="A4" s="103" t="s">
        <v>137</v>
      </c>
      <c r="B4" s="107">
        <v>0</v>
      </c>
      <c r="C4" s="107">
        <v>0</v>
      </c>
      <c r="D4" s="107">
        <v>14.4</v>
      </c>
      <c r="E4" s="86">
        <v>0</v>
      </c>
      <c r="F4" s="86">
        <v>0</v>
      </c>
      <c r="G4" s="86">
        <v>0</v>
      </c>
      <c r="H4" s="86">
        <v>0</v>
      </c>
      <c r="I4" s="86">
        <v>0</v>
      </c>
      <c r="J4" s="86">
        <v>0</v>
      </c>
    </row>
    <row r="5" spans="1:10" s="6" customFormat="1" x14ac:dyDescent="0.2">
      <c r="A5" s="103" t="s">
        <v>138</v>
      </c>
      <c r="B5" s="107">
        <v>-0.58399999999999996</v>
      </c>
      <c r="C5" s="107">
        <v>0.30199999999999999</v>
      </c>
      <c r="D5" s="107">
        <v>-37.856999999999999</v>
      </c>
      <c r="E5" s="86">
        <v>0</v>
      </c>
      <c r="F5" s="86">
        <v>0</v>
      </c>
      <c r="G5" s="86">
        <v>0</v>
      </c>
      <c r="H5" s="86">
        <v>0</v>
      </c>
      <c r="I5" s="86">
        <v>0</v>
      </c>
      <c r="J5" s="86">
        <v>0</v>
      </c>
    </row>
    <row r="6" spans="1:10" ht="12" x14ac:dyDescent="0.2">
      <c r="A6" s="22" t="s">
        <v>80</v>
      </c>
      <c r="B6" s="86">
        <v>0</v>
      </c>
      <c r="C6" s="86">
        <v>0</v>
      </c>
      <c r="D6" s="86">
        <v>0</v>
      </c>
      <c r="E6" s="31">
        <v>32.745999999999981</v>
      </c>
      <c r="F6" s="31">
        <v>23.648000000000025</v>
      </c>
      <c r="G6" s="31">
        <v>23.665000000000077</v>
      </c>
      <c r="H6" s="31">
        <v>23.889999999999986</v>
      </c>
      <c r="I6" s="31">
        <v>23.889999999999986</v>
      </c>
      <c r="J6" s="31">
        <v>23.89</v>
      </c>
    </row>
    <row r="7" spans="1:10" s="6" customFormat="1" x14ac:dyDescent="0.2">
      <c r="A7" s="103" t="s">
        <v>139</v>
      </c>
      <c r="B7" s="107">
        <v>-0.28800000000007098</v>
      </c>
      <c r="C7" s="107">
        <v>1.8059999999999472</v>
      </c>
      <c r="D7" s="107">
        <v>-81.70999999999998</v>
      </c>
      <c r="E7" s="107">
        <v>-9.4569999999999936</v>
      </c>
      <c r="F7" s="107">
        <v>20.161000000000058</v>
      </c>
      <c r="G7" s="107">
        <v>20.160999999999945</v>
      </c>
      <c r="H7" s="107">
        <v>20.161000000000058</v>
      </c>
      <c r="I7" s="107">
        <v>20.161000000000058</v>
      </c>
      <c r="J7" s="107">
        <v>20.161000000000044</v>
      </c>
    </row>
    <row r="8" spans="1:10" s="6" customFormat="1" x14ac:dyDescent="0.2">
      <c r="A8" s="104" t="s">
        <v>100</v>
      </c>
      <c r="B8" s="109">
        <v>-0.87200000000007094</v>
      </c>
      <c r="C8" s="109">
        <v>2.1079999999999472</v>
      </c>
      <c r="D8" s="109">
        <v>-105.16699999999997</v>
      </c>
      <c r="E8" s="109">
        <v>23.288999999999987</v>
      </c>
      <c r="F8" s="109">
        <v>43.809000000000083</v>
      </c>
      <c r="G8" s="109">
        <v>43.826000000000022</v>
      </c>
      <c r="H8" s="109">
        <v>44.051000000000045</v>
      </c>
      <c r="I8" s="109">
        <v>44.051000000000045</v>
      </c>
      <c r="J8" s="109">
        <v>44.051000000000045</v>
      </c>
    </row>
    <row r="9" spans="1:10" x14ac:dyDescent="0.2">
      <c r="A9" s="25" t="s">
        <v>146</v>
      </c>
      <c r="B9" s="32">
        <v>698.25699999999995</v>
      </c>
      <c r="C9" s="32">
        <v>588.226</v>
      </c>
      <c r="D9" s="32">
        <v>450.38299999999998</v>
      </c>
      <c r="E9" s="32">
        <v>995.14499999999998</v>
      </c>
      <c r="F9" s="32">
        <v>745.66200000000003</v>
      </c>
      <c r="G9" s="32">
        <v>746.17899999999997</v>
      </c>
      <c r="H9" s="32">
        <v>753.10400000000004</v>
      </c>
      <c r="I9" s="32">
        <v>753.10400000000004</v>
      </c>
      <c r="J9" s="32">
        <v>753.10400000000004</v>
      </c>
    </row>
    <row r="10" spans="1:10" x14ac:dyDescent="0.2">
      <c r="A10" s="20"/>
      <c r="B10" s="20"/>
      <c r="C10" s="20"/>
      <c r="D10" s="20"/>
      <c r="E10" s="21"/>
      <c r="F10" s="21"/>
      <c r="G10" s="21"/>
      <c r="H10" s="21"/>
      <c r="I10" s="21"/>
      <c r="J10" s="21"/>
    </row>
    <row r="11" spans="1:10" ht="87.65" customHeight="1" x14ac:dyDescent="0.35">
      <c r="A11" s="221" t="s">
        <v>57</v>
      </c>
      <c r="B11" s="221"/>
      <c r="C11" s="221"/>
      <c r="D11" s="221"/>
      <c r="E11" s="222"/>
      <c r="F11" s="222"/>
      <c r="G11" s="222"/>
      <c r="H11" s="222"/>
      <c r="I11" s="222"/>
      <c r="J11" s="204"/>
    </row>
    <row r="12" spans="1:10" ht="15" customHeight="1" x14ac:dyDescent="0.35">
      <c r="A12" s="218" t="s">
        <v>147</v>
      </c>
      <c r="B12" s="218"/>
      <c r="C12" s="218"/>
      <c r="D12" s="218"/>
      <c r="E12" s="219"/>
      <c r="F12" s="220"/>
      <c r="G12" s="220"/>
      <c r="H12" s="220"/>
      <c r="I12" s="220"/>
      <c r="J12" s="220"/>
    </row>
    <row r="13" spans="1:10" s="6" customFormat="1" ht="15" customHeight="1" x14ac:dyDescent="0.2">
      <c r="A13" s="105" t="s">
        <v>29</v>
      </c>
      <c r="B13" s="18"/>
      <c r="C13" s="18"/>
      <c r="D13" s="18"/>
      <c r="E13" s="21"/>
      <c r="F13" s="21"/>
      <c r="G13" s="21"/>
      <c r="H13" s="21"/>
      <c r="I13" s="21"/>
      <c r="J13" s="21"/>
    </row>
    <row r="14" spans="1:10" s="6" customFormat="1" ht="15" customHeight="1" x14ac:dyDescent="0.2">
      <c r="A14" s="106" t="s">
        <v>140</v>
      </c>
      <c r="B14" s="18"/>
      <c r="C14" s="18"/>
      <c r="D14" s="92">
        <v>14.4</v>
      </c>
      <c r="E14" s="92"/>
      <c r="F14" s="21"/>
      <c r="G14" s="21"/>
      <c r="H14" s="21"/>
      <c r="I14" s="21"/>
      <c r="J14" s="21"/>
    </row>
    <row r="15" spans="1:10" s="6" customFormat="1" ht="20" x14ac:dyDescent="0.2">
      <c r="A15" s="129" t="s">
        <v>197</v>
      </c>
      <c r="B15" s="18"/>
      <c r="C15" s="18"/>
      <c r="D15" s="107"/>
      <c r="E15" s="21"/>
      <c r="F15" s="21"/>
      <c r="G15" s="21"/>
      <c r="H15" s="21"/>
      <c r="I15" s="21"/>
      <c r="J15" s="21"/>
    </row>
    <row r="16" spans="1:10" s="6" customFormat="1" ht="15" customHeight="1" x14ac:dyDescent="0.2">
      <c r="A16" s="28"/>
      <c r="B16" s="95"/>
      <c r="C16" s="95"/>
      <c r="D16" s="95"/>
      <c r="E16" s="43"/>
      <c r="F16" s="21"/>
      <c r="G16" s="21"/>
      <c r="H16" s="21"/>
      <c r="I16" s="21"/>
      <c r="J16" s="21"/>
    </row>
    <row r="17" spans="1:10" s="6" customFormat="1" ht="15" customHeight="1" x14ac:dyDescent="0.35">
      <c r="A17" s="218" t="s">
        <v>142</v>
      </c>
      <c r="B17" s="218"/>
      <c r="C17" s="218"/>
      <c r="D17" s="218"/>
      <c r="E17" s="219"/>
      <c r="F17" s="220"/>
      <c r="G17" s="220"/>
      <c r="H17" s="220"/>
      <c r="I17" s="220"/>
      <c r="J17" s="220"/>
    </row>
    <row r="18" spans="1:10" s="6" customFormat="1" ht="15" customHeight="1" x14ac:dyDescent="0.2">
      <c r="A18" s="105" t="s">
        <v>29</v>
      </c>
      <c r="B18" s="108"/>
      <c r="C18" s="108"/>
      <c r="D18" s="108"/>
      <c r="E18" s="129"/>
      <c r="F18" s="21"/>
      <c r="G18" s="21"/>
      <c r="H18" s="21"/>
      <c r="I18" s="21"/>
      <c r="J18" s="21"/>
    </row>
    <row r="19" spans="1:10" s="6" customFormat="1" ht="15" customHeight="1" x14ac:dyDescent="0.2">
      <c r="A19" s="106" t="s">
        <v>144</v>
      </c>
      <c r="B19" s="95">
        <v>-0.58399999999999996</v>
      </c>
      <c r="C19" s="95">
        <v>0.30199999999999999</v>
      </c>
      <c r="D19" s="43">
        <v>-37.856999999999999</v>
      </c>
      <c r="E19" s="43"/>
      <c r="F19" s="21"/>
      <c r="G19" s="21"/>
      <c r="H19" s="21"/>
      <c r="I19" s="21"/>
      <c r="J19" s="21"/>
    </row>
    <row r="20" spans="1:10" s="6" customFormat="1" ht="70" x14ac:dyDescent="0.2">
      <c r="A20" s="129" t="s">
        <v>258</v>
      </c>
      <c r="B20" s="95"/>
      <c r="C20" s="95"/>
      <c r="D20" s="95"/>
      <c r="E20" s="43"/>
      <c r="F20" s="21"/>
      <c r="G20" s="21"/>
      <c r="H20" s="21"/>
      <c r="I20" s="21"/>
      <c r="J20" s="21"/>
    </row>
    <row r="21" spans="1:10" s="6" customFormat="1" ht="15" customHeight="1" x14ac:dyDescent="0.2">
      <c r="A21" s="20"/>
      <c r="B21" s="20"/>
      <c r="C21" s="20"/>
      <c r="D21" s="20"/>
      <c r="E21" s="21"/>
      <c r="F21" s="21"/>
      <c r="G21" s="21"/>
      <c r="H21" s="21"/>
      <c r="I21" s="21"/>
      <c r="J21" s="21"/>
    </row>
    <row r="22" spans="1:10" s="6" customFormat="1" ht="14.5" x14ac:dyDescent="0.35">
      <c r="A22" s="195" t="s">
        <v>83</v>
      </c>
      <c r="B22" s="195"/>
      <c r="C22" s="195"/>
      <c r="D22" s="195"/>
      <c r="E22" s="196"/>
      <c r="F22" s="196"/>
      <c r="G22" s="196"/>
      <c r="H22" s="196"/>
      <c r="I22" s="196"/>
      <c r="J22" s="200"/>
    </row>
    <row r="23" spans="1:10" s="6" customFormat="1" ht="14.5" x14ac:dyDescent="0.35">
      <c r="A23" s="41" t="s">
        <v>29</v>
      </c>
      <c r="B23" s="41"/>
      <c r="C23" s="41"/>
      <c r="D23" s="41"/>
      <c r="E23" s="29"/>
      <c r="F23" s="40"/>
      <c r="G23" s="40"/>
      <c r="H23" s="40"/>
      <c r="I23" s="40"/>
      <c r="J23" s="40"/>
    </row>
    <row r="24" spans="1:10" s="6" customFormat="1" x14ac:dyDescent="0.2">
      <c r="A24" s="44" t="s">
        <v>82</v>
      </c>
      <c r="B24" s="44"/>
      <c r="C24" s="44"/>
      <c r="D24" s="44"/>
      <c r="E24" s="29">
        <v>32.746000000000002</v>
      </c>
      <c r="F24" s="29">
        <v>23.648</v>
      </c>
      <c r="G24" s="29">
        <v>23.664999999999999</v>
      </c>
      <c r="H24" s="29">
        <v>23.89</v>
      </c>
      <c r="I24" s="29">
        <v>23.89</v>
      </c>
      <c r="J24" s="29">
        <v>23.89</v>
      </c>
    </row>
    <row r="25" spans="1:10" s="6" customFormat="1" x14ac:dyDescent="0.2">
      <c r="A25" s="44"/>
      <c r="B25" s="44"/>
      <c r="C25" s="44"/>
      <c r="D25" s="44"/>
      <c r="E25" s="29"/>
      <c r="F25" s="29"/>
      <c r="G25" s="29"/>
      <c r="H25" s="29"/>
      <c r="I25" s="29"/>
      <c r="J25" s="29"/>
    </row>
    <row r="26" spans="1:10" s="6" customFormat="1" x14ac:dyDescent="0.2">
      <c r="A26" s="195" t="s">
        <v>162</v>
      </c>
      <c r="B26" s="195"/>
      <c r="C26" s="195"/>
      <c r="D26" s="195"/>
      <c r="E26" s="199"/>
      <c r="F26" s="199"/>
      <c r="G26" s="199"/>
      <c r="H26" s="199"/>
      <c r="I26" s="199"/>
      <c r="J26" s="215"/>
    </row>
    <row r="27" spans="1:10" s="6" customFormat="1" x14ac:dyDescent="0.2">
      <c r="A27" s="112" t="s">
        <v>29</v>
      </c>
      <c r="B27" s="44"/>
      <c r="C27" s="44"/>
      <c r="D27" s="44"/>
      <c r="E27" s="29"/>
      <c r="F27" s="29"/>
      <c r="G27" s="29"/>
      <c r="H27" s="29"/>
      <c r="I27" s="29"/>
      <c r="J27" s="29"/>
    </row>
    <row r="28" spans="1:10" s="6" customFormat="1" x14ac:dyDescent="0.2">
      <c r="A28" s="144" t="s">
        <v>172</v>
      </c>
      <c r="B28" s="29">
        <v>-0.28799999999999998</v>
      </c>
      <c r="C28" s="29">
        <v>1.806</v>
      </c>
      <c r="D28" s="29">
        <v>-81.709999999999994</v>
      </c>
      <c r="E28" s="29">
        <v>-9.4570000000000007</v>
      </c>
      <c r="F28" s="29"/>
      <c r="G28" s="29"/>
      <c r="H28" s="29"/>
      <c r="I28" s="29"/>
      <c r="J28" s="29"/>
    </row>
    <row r="29" spans="1:10" s="6" customFormat="1" ht="50" x14ac:dyDescent="0.2">
      <c r="A29" s="158" t="s">
        <v>259</v>
      </c>
      <c r="B29" s="29"/>
      <c r="C29" s="29"/>
      <c r="D29" s="29"/>
      <c r="E29" s="29"/>
      <c r="F29" s="29"/>
      <c r="G29" s="29"/>
      <c r="H29" s="29"/>
      <c r="I29" s="29"/>
      <c r="J29" s="29"/>
    </row>
    <row r="30" spans="1:10" s="6" customFormat="1" x14ac:dyDescent="0.2">
      <c r="A30" s="44"/>
      <c r="B30" s="29"/>
      <c r="C30" s="29"/>
      <c r="D30" s="29"/>
      <c r="E30" s="29"/>
      <c r="F30" s="29"/>
      <c r="G30" s="29"/>
      <c r="H30" s="29"/>
      <c r="I30" s="29"/>
      <c r="J30" s="29"/>
    </row>
    <row r="31" spans="1:10" s="6" customFormat="1" x14ac:dyDescent="0.2">
      <c r="A31" s="17" t="s">
        <v>30</v>
      </c>
      <c r="B31" s="29"/>
      <c r="C31" s="29"/>
      <c r="D31" s="29"/>
      <c r="E31" s="29"/>
      <c r="F31" s="29"/>
      <c r="G31" s="29"/>
      <c r="H31" s="29"/>
      <c r="I31" s="29"/>
      <c r="J31" s="29"/>
    </row>
    <row r="32" spans="1:10" s="6" customFormat="1" x14ac:dyDescent="0.2">
      <c r="A32" s="44" t="s">
        <v>176</v>
      </c>
      <c r="B32" s="29"/>
      <c r="C32" s="29"/>
      <c r="D32" s="29"/>
      <c r="E32" s="29"/>
      <c r="F32" s="29">
        <v>20.161000000000001</v>
      </c>
      <c r="G32" s="29">
        <v>20.161000000000001</v>
      </c>
      <c r="H32" s="29">
        <v>20.161000000000001</v>
      </c>
      <c r="I32" s="29">
        <v>20.161000000000001</v>
      </c>
      <c r="J32" s="29">
        <v>20.161000000000001</v>
      </c>
    </row>
    <row r="33" spans="1:10" s="6" customFormat="1" ht="20" x14ac:dyDescent="0.2">
      <c r="A33" s="162" t="s">
        <v>213</v>
      </c>
      <c r="B33" s="44"/>
      <c r="C33" s="44"/>
      <c r="D33" s="44"/>
      <c r="E33" s="29"/>
      <c r="F33" s="29"/>
      <c r="G33" s="29"/>
      <c r="H33" s="29"/>
      <c r="I33" s="29"/>
      <c r="J33" s="29"/>
    </row>
    <row r="34" spans="1:10" x14ac:dyDescent="0.2">
      <c r="A34" s="23"/>
      <c r="B34" s="23"/>
      <c r="C34" s="23"/>
      <c r="D34" s="23"/>
      <c r="E34" s="24"/>
      <c r="F34" s="24"/>
      <c r="G34" s="24"/>
      <c r="H34" s="24"/>
      <c r="I34" s="24"/>
      <c r="J34" s="24"/>
    </row>
    <row r="35" spans="1:10" x14ac:dyDescent="0.2">
      <c r="A35" s="4"/>
      <c r="B35" s="2"/>
      <c r="C35" s="2"/>
      <c r="D35" s="2"/>
      <c r="E35" s="2"/>
      <c r="F35" s="2"/>
      <c r="G35" s="2"/>
      <c r="H35" s="2"/>
      <c r="I35" s="2"/>
      <c r="J35" s="2"/>
    </row>
    <row r="36" spans="1:10" x14ac:dyDescent="0.2">
      <c r="A36" s="5"/>
      <c r="B36" s="37"/>
      <c r="C36" s="37"/>
      <c r="D36" s="37"/>
      <c r="E36" s="37"/>
      <c r="F36" s="37"/>
      <c r="G36" s="37"/>
      <c r="H36" s="37"/>
      <c r="I36" s="37"/>
      <c r="J36" s="37"/>
    </row>
  </sheetData>
  <mergeCells count="6">
    <mergeCell ref="A26:J26"/>
    <mergeCell ref="A1:J1"/>
    <mergeCell ref="A11:J11"/>
    <mergeCell ref="A22:J22"/>
    <mergeCell ref="A12:J12"/>
    <mergeCell ref="A17:J1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sheetPr>
  <dimension ref="A1:N113"/>
  <sheetViews>
    <sheetView tabSelected="1" topLeftCell="A18" workbookViewId="0">
      <selection activeCell="E24" sqref="E24:J68"/>
    </sheetView>
  </sheetViews>
  <sheetFormatPr defaultColWidth="9.1796875" defaultRowHeight="10" x14ac:dyDescent="0.2"/>
  <cols>
    <col min="1" max="1" width="47.54296875" style="6" customWidth="1"/>
    <col min="2" max="4" width="6" style="6" bestFit="1" customWidth="1"/>
    <col min="5" max="5" width="9.81640625" style="6" bestFit="1" customWidth="1"/>
    <col min="6" max="11" width="9.453125" style="6" customWidth="1"/>
    <col min="12" max="12" width="10.81640625" style="6" bestFit="1" customWidth="1"/>
    <col min="13" max="14" width="11.1796875" style="6" bestFit="1" customWidth="1"/>
    <col min="15" max="16384" width="9.1796875" style="6"/>
  </cols>
  <sheetData>
    <row r="1" spans="1:10" ht="15.75" customHeight="1" x14ac:dyDescent="0.2">
      <c r="A1" s="194" t="s">
        <v>48</v>
      </c>
      <c r="B1" s="194"/>
      <c r="C1" s="194"/>
      <c r="D1" s="194"/>
      <c r="E1" s="194"/>
      <c r="F1" s="194"/>
      <c r="G1" s="194"/>
      <c r="H1" s="194"/>
      <c r="I1" s="194"/>
      <c r="J1" s="216"/>
    </row>
    <row r="2" spans="1:10" x14ac:dyDescent="0.2">
      <c r="A2" s="19"/>
      <c r="B2" s="19">
        <v>2019</v>
      </c>
      <c r="C2" s="19">
        <v>2020</v>
      </c>
      <c r="D2" s="19">
        <v>2021</v>
      </c>
      <c r="E2" s="19">
        <v>2022</v>
      </c>
      <c r="F2" s="19">
        <v>2023</v>
      </c>
      <c r="G2" s="19">
        <v>2024</v>
      </c>
      <c r="H2" s="19">
        <v>2025</v>
      </c>
      <c r="I2" s="19">
        <v>2026</v>
      </c>
      <c r="J2" s="19">
        <v>2027</v>
      </c>
    </row>
    <row r="3" spans="1:10" x14ac:dyDescent="0.2">
      <c r="A3" s="20" t="s">
        <v>79</v>
      </c>
      <c r="B3" s="30">
        <v>0</v>
      </c>
      <c r="C3" s="30">
        <v>0</v>
      </c>
      <c r="D3" s="30">
        <v>5.2830000000000004</v>
      </c>
      <c r="E3" s="30">
        <v>1545.671</v>
      </c>
      <c r="F3" s="30">
        <v>4033.3440000000001</v>
      </c>
      <c r="G3" s="30">
        <v>6455.19</v>
      </c>
      <c r="H3" s="30">
        <v>8973.366</v>
      </c>
      <c r="I3" s="30">
        <v>11615.392</v>
      </c>
      <c r="J3" s="30">
        <v>11615.392</v>
      </c>
    </row>
    <row r="4" spans="1:10" x14ac:dyDescent="0.2">
      <c r="A4" s="22" t="s">
        <v>164</v>
      </c>
      <c r="B4" s="86">
        <v>0</v>
      </c>
      <c r="C4" s="86">
        <v>0</v>
      </c>
      <c r="D4" s="86">
        <v>-5.2830000000000004</v>
      </c>
      <c r="E4" s="86">
        <v>0</v>
      </c>
      <c r="F4" s="86">
        <v>0</v>
      </c>
      <c r="G4" s="86">
        <v>0</v>
      </c>
      <c r="H4" s="86">
        <v>0</v>
      </c>
      <c r="I4" s="86">
        <v>0</v>
      </c>
      <c r="J4" s="86">
        <v>0</v>
      </c>
    </row>
    <row r="5" spans="1:10" ht="10.5" customHeight="1" x14ac:dyDescent="0.2">
      <c r="A5" s="149" t="s">
        <v>106</v>
      </c>
      <c r="B5" s="86">
        <v>0</v>
      </c>
      <c r="C5" s="86">
        <v>0</v>
      </c>
      <c r="D5" s="86">
        <v>0</v>
      </c>
      <c r="E5" s="86">
        <v>361.05200000000002</v>
      </c>
      <c r="F5" s="86">
        <v>375.74599999999998</v>
      </c>
      <c r="G5" s="86">
        <v>391.88900000000001</v>
      </c>
      <c r="H5" s="86">
        <v>408.85899999999998</v>
      </c>
      <c r="I5" s="86">
        <v>426.63900000000001</v>
      </c>
      <c r="J5" s="86">
        <v>0</v>
      </c>
    </row>
    <row r="6" spans="1:10" ht="12" x14ac:dyDescent="0.2">
      <c r="A6" s="22" t="s">
        <v>80</v>
      </c>
      <c r="B6" s="86">
        <v>0</v>
      </c>
      <c r="C6" s="86">
        <v>0</v>
      </c>
      <c r="D6" s="86">
        <v>0</v>
      </c>
      <c r="E6" s="31">
        <v>-1874.0300000000002</v>
      </c>
      <c r="F6" s="31">
        <v>-705.90400000000034</v>
      </c>
      <c r="G6" s="31">
        <v>-248.64400000000012</v>
      </c>
      <c r="H6" s="31">
        <v>20.603999999999758</v>
      </c>
      <c r="I6" s="31">
        <v>193.661</v>
      </c>
      <c r="J6" s="31">
        <v>432.62200000000001</v>
      </c>
    </row>
    <row r="7" spans="1:10" x14ac:dyDescent="0.2">
      <c r="A7" s="103" t="s">
        <v>139</v>
      </c>
      <c r="B7" s="107">
        <v>0</v>
      </c>
      <c r="C7" s="107">
        <v>0</v>
      </c>
      <c r="D7" s="107">
        <v>0</v>
      </c>
      <c r="E7" s="107">
        <v>-19.699999999999818</v>
      </c>
      <c r="F7" s="107">
        <v>707.94900000000052</v>
      </c>
      <c r="G7" s="107">
        <v>272.41600000000108</v>
      </c>
      <c r="H7" s="107">
        <v>-48.122999999999593</v>
      </c>
      <c r="I7" s="107">
        <v>-311.92999999999847</v>
      </c>
      <c r="J7" s="107">
        <v>2916.1239999999998</v>
      </c>
    </row>
    <row r="8" spans="1:10" x14ac:dyDescent="0.2">
      <c r="A8" s="85" t="s">
        <v>100</v>
      </c>
      <c r="B8" s="31">
        <v>0</v>
      </c>
      <c r="C8" s="31">
        <v>0</v>
      </c>
      <c r="D8" s="31">
        <v>-5.2830000000000004</v>
      </c>
      <c r="E8" s="31">
        <v>-1532.6779999999999</v>
      </c>
      <c r="F8" s="31">
        <v>377.79100000000017</v>
      </c>
      <c r="G8" s="31">
        <v>415.66100000000097</v>
      </c>
      <c r="H8" s="31">
        <v>381.34000000000015</v>
      </c>
      <c r="I8" s="31">
        <v>308.37000000000148</v>
      </c>
      <c r="J8" s="31">
        <v>3348.7459999999996</v>
      </c>
    </row>
    <row r="9" spans="1:10" x14ac:dyDescent="0.2">
      <c r="A9" s="25" t="s">
        <v>146</v>
      </c>
      <c r="B9" s="32">
        <v>0</v>
      </c>
      <c r="C9" s="32">
        <v>0</v>
      </c>
      <c r="D9" s="32">
        <v>0</v>
      </c>
      <c r="E9" s="32">
        <v>12.993</v>
      </c>
      <c r="F9" s="32">
        <v>4411.1350000000002</v>
      </c>
      <c r="G9" s="32">
        <v>6870.8510000000006</v>
      </c>
      <c r="H9" s="32">
        <v>9354.7060000000001</v>
      </c>
      <c r="I9" s="32">
        <v>11923.762000000001</v>
      </c>
      <c r="J9" s="32">
        <v>14964.137999999999</v>
      </c>
    </row>
    <row r="10" spans="1:10" x14ac:dyDescent="0.2">
      <c r="A10" s="20"/>
      <c r="B10" s="20"/>
      <c r="C10" s="20"/>
      <c r="D10" s="20"/>
      <c r="E10" s="21"/>
      <c r="F10" s="21"/>
      <c r="G10" s="21"/>
      <c r="H10" s="21"/>
      <c r="I10" s="21"/>
      <c r="J10" s="21"/>
    </row>
    <row r="11" spans="1:10" ht="29.25" customHeight="1" x14ac:dyDescent="0.2">
      <c r="A11" s="201" t="s">
        <v>68</v>
      </c>
      <c r="B11" s="201"/>
      <c r="C11" s="201"/>
      <c r="D11" s="201"/>
      <c r="E11" s="202"/>
      <c r="F11" s="202"/>
      <c r="G11" s="202"/>
      <c r="H11" s="202"/>
      <c r="I11" s="202"/>
      <c r="J11" s="217"/>
    </row>
    <row r="12" spans="1:10" x14ac:dyDescent="0.2">
      <c r="A12" s="20"/>
      <c r="B12" s="20"/>
      <c r="C12" s="20"/>
      <c r="D12" s="20"/>
      <c r="E12" s="21"/>
      <c r="F12" s="21"/>
      <c r="G12" s="21"/>
      <c r="H12" s="21"/>
      <c r="I12" s="21"/>
      <c r="J12" s="21"/>
    </row>
    <row r="13" spans="1:10" x14ac:dyDescent="0.2">
      <c r="A13" s="218" t="s">
        <v>142</v>
      </c>
      <c r="B13" s="218"/>
      <c r="C13" s="218"/>
      <c r="D13" s="218"/>
      <c r="E13" s="219"/>
      <c r="F13" s="223"/>
      <c r="G13" s="223"/>
      <c r="H13" s="223"/>
      <c r="I13" s="223"/>
      <c r="J13" s="223"/>
    </row>
    <row r="14" spans="1:10" x14ac:dyDescent="0.2">
      <c r="A14" s="105" t="s">
        <v>29</v>
      </c>
      <c r="B14" s="108"/>
      <c r="C14" s="108"/>
      <c r="D14" s="108"/>
      <c r="E14" s="150"/>
      <c r="F14" s="21"/>
      <c r="G14" s="21"/>
      <c r="H14" s="21"/>
      <c r="I14" s="21"/>
      <c r="J14" s="21"/>
    </row>
    <row r="15" spans="1:10" x14ac:dyDescent="0.2">
      <c r="A15" s="106" t="s">
        <v>165</v>
      </c>
      <c r="B15" s="95"/>
      <c r="C15" s="95"/>
      <c r="D15" s="43">
        <v>-5.2830000000000004</v>
      </c>
      <c r="E15" s="43"/>
      <c r="F15" s="21"/>
      <c r="G15" s="21"/>
      <c r="H15" s="21"/>
      <c r="I15" s="21"/>
      <c r="J15" s="21"/>
    </row>
    <row r="16" spans="1:10" x14ac:dyDescent="0.2">
      <c r="A16" s="20"/>
      <c r="B16" s="20"/>
      <c r="C16" s="20"/>
      <c r="D16" s="20"/>
      <c r="E16" s="21"/>
      <c r="F16" s="21"/>
      <c r="G16" s="21"/>
      <c r="H16" s="21"/>
      <c r="I16" s="21"/>
      <c r="J16" s="21"/>
    </row>
    <row r="17" spans="1:10" x14ac:dyDescent="0.2">
      <c r="A17" s="195" t="s">
        <v>107</v>
      </c>
      <c r="B17" s="195"/>
      <c r="C17" s="195"/>
      <c r="D17" s="195"/>
      <c r="E17" s="199"/>
      <c r="F17" s="199"/>
      <c r="G17" s="199"/>
      <c r="H17" s="199"/>
      <c r="I17" s="199"/>
      <c r="J17" s="215"/>
    </row>
    <row r="18" spans="1:10" x14ac:dyDescent="0.2">
      <c r="A18" s="20" t="s">
        <v>30</v>
      </c>
      <c r="B18" s="20"/>
      <c r="C18" s="20"/>
      <c r="D18" s="20"/>
      <c r="E18" s="21"/>
      <c r="F18" s="21"/>
      <c r="G18" s="21"/>
      <c r="H18" s="21"/>
      <c r="I18" s="21"/>
      <c r="J18" s="21"/>
    </row>
    <row r="19" spans="1:10" x14ac:dyDescent="0.2">
      <c r="A19" s="22" t="s">
        <v>102</v>
      </c>
      <c r="B19" s="22"/>
      <c r="C19" s="22"/>
      <c r="D19" s="22"/>
      <c r="E19" s="92">
        <v>361.05200000000002</v>
      </c>
      <c r="F19" s="92">
        <v>375.74599999999998</v>
      </c>
      <c r="G19" s="92">
        <v>391.88900000000001</v>
      </c>
      <c r="H19" s="92">
        <v>408.85899999999998</v>
      </c>
      <c r="I19" s="92">
        <v>426.63900000000001</v>
      </c>
      <c r="J19" s="92">
        <v>0</v>
      </c>
    </row>
    <row r="20" spans="1:10" ht="77.5" customHeight="1" x14ac:dyDescent="0.2">
      <c r="A20" s="149" t="s">
        <v>260</v>
      </c>
      <c r="B20" s="149"/>
      <c r="C20" s="149"/>
      <c r="D20" s="149"/>
      <c r="E20" s="21"/>
      <c r="F20" s="21"/>
      <c r="G20" s="21"/>
      <c r="H20" s="21"/>
      <c r="I20" s="21"/>
      <c r="J20" s="21"/>
    </row>
    <row r="21" spans="1:10" x14ac:dyDescent="0.2">
      <c r="A21" s="20"/>
      <c r="B21" s="20"/>
      <c r="C21" s="20"/>
      <c r="D21" s="20"/>
      <c r="E21" s="21"/>
      <c r="F21" s="21"/>
      <c r="G21" s="21"/>
      <c r="H21" s="21"/>
      <c r="I21" s="21"/>
      <c r="J21" s="21"/>
    </row>
    <row r="22" spans="1:10" s="8" customFormat="1" x14ac:dyDescent="0.2">
      <c r="A22" s="195" t="s">
        <v>83</v>
      </c>
      <c r="B22" s="195"/>
      <c r="C22" s="195"/>
      <c r="D22" s="195"/>
      <c r="E22" s="199"/>
      <c r="F22" s="199"/>
      <c r="G22" s="199"/>
      <c r="H22" s="199"/>
      <c r="I22" s="199"/>
      <c r="J22" s="215"/>
    </row>
    <row r="23" spans="1:10" s="8" customFormat="1" x14ac:dyDescent="0.2">
      <c r="A23" s="41" t="s">
        <v>29</v>
      </c>
      <c r="B23" s="41"/>
      <c r="C23" s="41"/>
      <c r="D23" s="41"/>
      <c r="E23" s="29"/>
      <c r="F23" s="149"/>
      <c r="G23" s="149"/>
      <c r="H23" s="149"/>
      <c r="I23" s="149"/>
      <c r="J23" s="149"/>
    </row>
    <row r="24" spans="1:10" s="8" customFormat="1" x14ac:dyDescent="0.2">
      <c r="A24" s="51" t="s">
        <v>84</v>
      </c>
      <c r="B24" s="51"/>
      <c r="C24" s="51"/>
      <c r="D24" s="51"/>
      <c r="E24" s="29">
        <v>-1883.9090000000001</v>
      </c>
      <c r="F24" s="29">
        <v>-1867.8219999999999</v>
      </c>
      <c r="G24" s="29">
        <v>-1868.7639999999999</v>
      </c>
      <c r="H24" s="29">
        <v>-1868.598</v>
      </c>
      <c r="I24" s="29">
        <v>-1868.1769999999999</v>
      </c>
      <c r="J24" s="29">
        <v>-1868.1769999999999</v>
      </c>
    </row>
    <row r="25" spans="1:10" ht="30" x14ac:dyDescent="0.2">
      <c r="A25" s="152" t="s">
        <v>108</v>
      </c>
      <c r="B25" s="152"/>
      <c r="C25" s="152"/>
      <c r="D25" s="152"/>
      <c r="E25" s="29"/>
      <c r="F25" s="29"/>
      <c r="G25" s="29"/>
      <c r="H25" s="29"/>
      <c r="I25" s="29"/>
      <c r="J25" s="29"/>
    </row>
    <row r="26" spans="1:10" ht="10.75" customHeight="1" x14ac:dyDescent="0.2">
      <c r="A26" s="152"/>
      <c r="B26" s="152"/>
      <c r="C26" s="152"/>
      <c r="D26" s="152"/>
      <c r="E26" s="29"/>
      <c r="F26" s="29"/>
      <c r="G26" s="29"/>
      <c r="H26" s="29"/>
      <c r="I26" s="29"/>
      <c r="J26" s="29"/>
    </row>
    <row r="27" spans="1:10" ht="10.75" customHeight="1" x14ac:dyDescent="0.2">
      <c r="A27" s="52" t="s">
        <v>113</v>
      </c>
      <c r="B27" s="52"/>
      <c r="C27" s="52"/>
      <c r="D27" s="52"/>
      <c r="E27" s="29">
        <v>18.954000000000001</v>
      </c>
      <c r="F27" s="29">
        <v>1624.356</v>
      </c>
      <c r="G27" s="29">
        <v>2330.366</v>
      </c>
      <c r="H27" s="29">
        <v>3059.7829999999999</v>
      </c>
      <c r="I27" s="29">
        <v>3698.4940000000001</v>
      </c>
      <c r="J27" s="29">
        <v>4170.326</v>
      </c>
    </row>
    <row r="28" spans="1:10" ht="30" x14ac:dyDescent="0.2">
      <c r="A28" s="82" t="s">
        <v>114</v>
      </c>
      <c r="B28" s="82"/>
      <c r="C28" s="82"/>
      <c r="D28" s="82"/>
      <c r="E28" s="29"/>
      <c r="F28" s="29"/>
      <c r="G28" s="29"/>
      <c r="H28" s="29"/>
      <c r="I28" s="29"/>
      <c r="J28" s="29"/>
    </row>
    <row r="29" spans="1:10" ht="10.75" customHeight="1" x14ac:dyDescent="0.2">
      <c r="A29" s="52"/>
      <c r="B29" s="52"/>
      <c r="C29" s="52"/>
      <c r="D29" s="52"/>
      <c r="E29" s="29"/>
      <c r="F29" s="29"/>
      <c r="G29" s="29"/>
      <c r="H29" s="29"/>
      <c r="I29" s="29"/>
      <c r="J29" s="29"/>
    </row>
    <row r="30" spans="1:10" x14ac:dyDescent="0.2">
      <c r="A30" s="52" t="s">
        <v>115</v>
      </c>
      <c r="B30" s="52"/>
      <c r="C30" s="52"/>
      <c r="D30" s="52"/>
      <c r="E30" s="29">
        <v>0</v>
      </c>
      <c r="F30" s="29">
        <v>32.616999999999997</v>
      </c>
      <c r="G30" s="29">
        <v>171.715</v>
      </c>
      <c r="H30" s="29">
        <v>347.19400000000002</v>
      </c>
      <c r="I30" s="29">
        <v>441.16899999999998</v>
      </c>
      <c r="J30" s="29">
        <v>540.88099999999997</v>
      </c>
    </row>
    <row r="31" spans="1:10" ht="30" x14ac:dyDescent="0.2">
      <c r="A31" s="82" t="s">
        <v>116</v>
      </c>
      <c r="B31" s="82"/>
      <c r="C31" s="82"/>
      <c r="D31" s="82"/>
      <c r="E31" s="29"/>
      <c r="F31" s="29"/>
      <c r="G31" s="29"/>
      <c r="H31" s="29"/>
      <c r="I31" s="29"/>
      <c r="J31" s="29"/>
    </row>
    <row r="32" spans="1:10" x14ac:dyDescent="0.2">
      <c r="A32" s="52"/>
      <c r="B32" s="52"/>
      <c r="C32" s="52"/>
      <c r="D32" s="52"/>
      <c r="E32" s="29"/>
      <c r="F32" s="29"/>
      <c r="G32" s="29"/>
      <c r="H32" s="29"/>
      <c r="I32" s="29"/>
      <c r="J32" s="29"/>
    </row>
    <row r="33" spans="1:10" x14ac:dyDescent="0.2">
      <c r="A33" s="77" t="s">
        <v>30</v>
      </c>
      <c r="B33" s="77"/>
      <c r="C33" s="77"/>
      <c r="D33" s="77"/>
      <c r="E33" s="29"/>
      <c r="F33" s="29"/>
      <c r="G33" s="29"/>
      <c r="H33" s="29"/>
      <c r="I33" s="29"/>
      <c r="J33" s="29"/>
    </row>
    <row r="34" spans="1:10" x14ac:dyDescent="0.2">
      <c r="A34" s="78" t="s">
        <v>94</v>
      </c>
      <c r="B34" s="78"/>
      <c r="C34" s="78"/>
      <c r="D34" s="78"/>
      <c r="E34" s="29">
        <v>0</v>
      </c>
      <c r="F34" s="29">
        <v>-50</v>
      </c>
      <c r="G34" s="29">
        <v>-80</v>
      </c>
      <c r="H34" s="29">
        <v>-95</v>
      </c>
      <c r="I34" s="29">
        <v>-102.75</v>
      </c>
      <c r="J34" s="29">
        <v>-110</v>
      </c>
    </row>
    <row r="35" spans="1:10" ht="60" x14ac:dyDescent="0.2">
      <c r="A35" s="82" t="s">
        <v>183</v>
      </c>
      <c r="B35" s="82"/>
      <c r="C35" s="82"/>
      <c r="D35" s="82"/>
      <c r="E35" s="29"/>
      <c r="F35" s="29"/>
      <c r="G35" s="29"/>
      <c r="H35" s="29"/>
      <c r="I35" s="29"/>
      <c r="J35" s="29"/>
    </row>
    <row r="36" spans="1:10" x14ac:dyDescent="0.2">
      <c r="A36" s="78"/>
      <c r="B36" s="78"/>
      <c r="C36" s="78"/>
      <c r="D36" s="78"/>
      <c r="E36" s="29"/>
      <c r="F36" s="29"/>
      <c r="G36" s="29"/>
      <c r="H36" s="29"/>
      <c r="I36" s="29"/>
      <c r="J36" s="29"/>
    </row>
    <row r="37" spans="1:10" ht="20" x14ac:dyDescent="0.2">
      <c r="A37" s="78" t="s">
        <v>109</v>
      </c>
      <c r="B37" s="78"/>
      <c r="C37" s="78"/>
      <c r="D37" s="78"/>
      <c r="E37" s="29">
        <v>0</v>
      </c>
      <c r="F37" s="29">
        <v>0</v>
      </c>
      <c r="G37" s="29">
        <v>0</v>
      </c>
      <c r="H37" s="29">
        <v>-23</v>
      </c>
      <c r="I37" s="29">
        <v>-70</v>
      </c>
      <c r="J37" s="29">
        <v>-117</v>
      </c>
    </row>
    <row r="38" spans="1:10" ht="140" x14ac:dyDescent="0.2">
      <c r="A38" s="82" t="s">
        <v>120</v>
      </c>
      <c r="B38" s="82"/>
      <c r="C38" s="82"/>
      <c r="D38" s="82"/>
      <c r="E38" s="29"/>
      <c r="F38" s="29"/>
      <c r="G38" s="29"/>
      <c r="H38" s="29"/>
      <c r="I38" s="29"/>
      <c r="J38" s="29"/>
    </row>
    <row r="39" spans="1:10" x14ac:dyDescent="0.2">
      <c r="A39" s="78"/>
      <c r="B39" s="78"/>
      <c r="C39" s="78"/>
      <c r="D39" s="78"/>
      <c r="E39" s="29"/>
      <c r="F39" s="29"/>
      <c r="G39" s="29"/>
      <c r="H39" s="29"/>
      <c r="I39" s="29"/>
      <c r="J39" s="29"/>
    </row>
    <row r="40" spans="1:10" x14ac:dyDescent="0.2">
      <c r="A40" s="78" t="s">
        <v>89</v>
      </c>
      <c r="B40" s="78"/>
      <c r="C40" s="78"/>
      <c r="D40" s="78"/>
      <c r="E40" s="29">
        <v>0</v>
      </c>
      <c r="F40" s="29">
        <v>-539.98</v>
      </c>
      <c r="G40" s="29">
        <v>-853.88599999999997</v>
      </c>
      <c r="H40" s="29">
        <v>-1170.7</v>
      </c>
      <c r="I40" s="29">
        <v>-1554</v>
      </c>
      <c r="J40" s="29">
        <v>-1554</v>
      </c>
    </row>
    <row r="41" spans="1:10" ht="70" x14ac:dyDescent="0.2">
      <c r="A41" s="82" t="s">
        <v>261</v>
      </c>
      <c r="B41" s="82"/>
      <c r="C41" s="82"/>
      <c r="D41" s="82"/>
      <c r="E41" s="29"/>
      <c r="F41" s="29"/>
      <c r="G41" s="29"/>
      <c r="H41" s="29"/>
      <c r="I41" s="29"/>
      <c r="J41" s="29"/>
    </row>
    <row r="42" spans="1:10" x14ac:dyDescent="0.2">
      <c r="A42" s="78"/>
      <c r="B42" s="78"/>
      <c r="C42" s="78"/>
      <c r="D42" s="78"/>
      <c r="E42" s="29"/>
      <c r="F42" s="29"/>
      <c r="G42" s="29"/>
      <c r="H42" s="29"/>
      <c r="I42" s="29"/>
      <c r="J42" s="29"/>
    </row>
    <row r="43" spans="1:10" x14ac:dyDescent="0.2">
      <c r="A43" s="78" t="s">
        <v>90</v>
      </c>
      <c r="B43" s="78"/>
      <c r="C43" s="78"/>
      <c r="D43" s="78"/>
      <c r="E43" s="29">
        <v>0</v>
      </c>
      <c r="F43" s="29">
        <v>0</v>
      </c>
      <c r="G43" s="29">
        <v>0</v>
      </c>
      <c r="H43" s="29">
        <v>-100</v>
      </c>
      <c r="I43" s="29">
        <v>-200</v>
      </c>
      <c r="J43" s="29">
        <v>-300</v>
      </c>
    </row>
    <row r="44" spans="1:10" ht="70" x14ac:dyDescent="0.2">
      <c r="A44" s="82" t="s">
        <v>184</v>
      </c>
      <c r="B44" s="82"/>
      <c r="C44" s="82"/>
      <c r="D44" s="82"/>
      <c r="E44" s="29"/>
      <c r="F44" s="29"/>
      <c r="G44" s="29"/>
      <c r="H44" s="29"/>
      <c r="I44" s="29"/>
      <c r="J44" s="29"/>
    </row>
    <row r="45" spans="1:10" x14ac:dyDescent="0.2">
      <c r="A45" s="78"/>
      <c r="B45" s="78"/>
      <c r="C45" s="78"/>
      <c r="D45" s="78"/>
      <c r="E45" s="29"/>
      <c r="F45" s="29"/>
      <c r="G45" s="29"/>
      <c r="H45" s="29"/>
      <c r="I45" s="29"/>
      <c r="J45" s="29"/>
    </row>
    <row r="46" spans="1:10" x14ac:dyDescent="0.2">
      <c r="A46" s="78" t="s">
        <v>92</v>
      </c>
      <c r="B46" s="78"/>
      <c r="C46" s="78"/>
      <c r="D46" s="78"/>
      <c r="E46" s="29">
        <v>0</v>
      </c>
      <c r="F46" s="29">
        <v>0</v>
      </c>
      <c r="G46" s="29">
        <v>0</v>
      </c>
      <c r="H46" s="29">
        <v>0</v>
      </c>
      <c r="I46" s="29">
        <v>0</v>
      </c>
      <c r="J46" s="29">
        <v>-50</v>
      </c>
    </row>
    <row r="47" spans="1:10" ht="60" x14ac:dyDescent="0.2">
      <c r="A47" s="82" t="s">
        <v>121</v>
      </c>
      <c r="B47" s="82"/>
      <c r="C47" s="82"/>
      <c r="D47" s="82"/>
      <c r="E47" s="29"/>
      <c r="F47" s="29"/>
      <c r="G47" s="29"/>
      <c r="H47" s="29"/>
      <c r="I47" s="29"/>
      <c r="J47" s="29"/>
    </row>
    <row r="48" spans="1:10" x14ac:dyDescent="0.2">
      <c r="A48" s="78"/>
      <c r="B48" s="78"/>
      <c r="C48" s="78"/>
      <c r="D48" s="78"/>
      <c r="E48" s="29"/>
      <c r="F48" s="29"/>
      <c r="G48" s="29"/>
      <c r="H48" s="29"/>
      <c r="I48" s="29"/>
      <c r="J48" s="29"/>
    </row>
    <row r="49" spans="1:10" x14ac:dyDescent="0.2">
      <c r="A49" s="78" t="s">
        <v>93</v>
      </c>
      <c r="B49" s="78"/>
      <c r="C49" s="78"/>
      <c r="D49" s="78"/>
      <c r="E49" s="29">
        <v>0</v>
      </c>
      <c r="F49" s="29">
        <v>0</v>
      </c>
      <c r="G49" s="29">
        <v>-120</v>
      </c>
      <c r="H49" s="29">
        <v>-140</v>
      </c>
      <c r="I49" s="29">
        <v>-147</v>
      </c>
      <c r="J49" s="29">
        <v>-147</v>
      </c>
    </row>
    <row r="50" spans="1:10" ht="50" x14ac:dyDescent="0.2">
      <c r="A50" s="82" t="s">
        <v>122</v>
      </c>
      <c r="B50" s="82"/>
      <c r="C50" s="82"/>
      <c r="D50" s="82"/>
      <c r="E50" s="29"/>
      <c r="F50" s="29"/>
      <c r="G50" s="29"/>
      <c r="H50" s="29"/>
      <c r="I50" s="29"/>
      <c r="J50" s="29"/>
    </row>
    <row r="51" spans="1:10" x14ac:dyDescent="0.2">
      <c r="A51" s="78"/>
      <c r="B51" s="78"/>
      <c r="C51" s="78"/>
      <c r="D51" s="78"/>
      <c r="E51" s="29"/>
      <c r="F51" s="29"/>
      <c r="G51" s="29"/>
      <c r="H51" s="29"/>
      <c r="I51" s="29"/>
      <c r="J51" s="29"/>
    </row>
    <row r="52" spans="1:10" ht="20" x14ac:dyDescent="0.2">
      <c r="A52" s="78" t="s">
        <v>110</v>
      </c>
      <c r="B52" s="78"/>
      <c r="C52" s="78"/>
      <c r="D52" s="78"/>
      <c r="E52" s="29">
        <v>0</v>
      </c>
      <c r="F52" s="29">
        <v>-15</v>
      </c>
      <c r="G52" s="29">
        <v>-35</v>
      </c>
      <c r="H52" s="29">
        <v>-50</v>
      </c>
      <c r="I52" s="29">
        <v>-65</v>
      </c>
      <c r="J52" s="29">
        <v>-80</v>
      </c>
    </row>
    <row r="53" spans="1:10" ht="60" x14ac:dyDescent="0.2">
      <c r="A53" s="82" t="s">
        <v>123</v>
      </c>
      <c r="B53" s="82"/>
      <c r="C53" s="82"/>
      <c r="D53" s="82"/>
      <c r="E53" s="29"/>
      <c r="F53" s="29"/>
      <c r="G53" s="29"/>
      <c r="H53" s="29"/>
      <c r="I53" s="29"/>
      <c r="J53" s="29"/>
    </row>
    <row r="54" spans="1:10" x14ac:dyDescent="0.2">
      <c r="A54" s="78"/>
      <c r="B54" s="78"/>
      <c r="C54" s="78"/>
      <c r="D54" s="78"/>
      <c r="E54" s="29"/>
      <c r="F54" s="29"/>
      <c r="G54" s="29"/>
      <c r="H54" s="29"/>
      <c r="I54" s="29"/>
      <c r="J54" s="29"/>
    </row>
    <row r="55" spans="1:10" ht="30" x14ac:dyDescent="0.2">
      <c r="A55" s="78" t="s">
        <v>111</v>
      </c>
      <c r="B55" s="78"/>
      <c r="C55" s="78"/>
      <c r="D55" s="78"/>
      <c r="E55" s="29">
        <v>0</v>
      </c>
      <c r="F55" s="29">
        <v>120</v>
      </c>
      <c r="G55" s="29">
        <v>240</v>
      </c>
      <c r="H55" s="29">
        <v>94</v>
      </c>
      <c r="I55" s="29">
        <v>94</v>
      </c>
      <c r="J55" s="29">
        <v>94</v>
      </c>
    </row>
    <row r="56" spans="1:10" ht="80" x14ac:dyDescent="0.2">
      <c r="A56" s="82" t="s">
        <v>262</v>
      </c>
      <c r="B56" s="82"/>
      <c r="C56" s="82"/>
      <c r="D56" s="82"/>
      <c r="E56" s="29"/>
      <c r="F56" s="29"/>
      <c r="G56" s="29"/>
      <c r="H56" s="29"/>
      <c r="I56" s="29"/>
      <c r="J56" s="29"/>
    </row>
    <row r="57" spans="1:10" x14ac:dyDescent="0.2">
      <c r="A57" s="78"/>
      <c r="B57" s="78"/>
      <c r="C57" s="78"/>
      <c r="D57" s="78"/>
      <c r="E57" s="29"/>
      <c r="F57" s="29"/>
      <c r="G57" s="29"/>
      <c r="H57" s="29"/>
      <c r="I57" s="29"/>
      <c r="J57" s="29"/>
    </row>
    <row r="58" spans="1:10" x14ac:dyDescent="0.2">
      <c r="A58" s="78" t="s">
        <v>91</v>
      </c>
      <c r="B58" s="78"/>
      <c r="C58" s="78"/>
      <c r="D58" s="78"/>
      <c r="E58" s="29">
        <v>0</v>
      </c>
      <c r="F58" s="29">
        <v>0</v>
      </c>
      <c r="G58" s="29">
        <v>0</v>
      </c>
      <c r="H58" s="29">
        <v>0</v>
      </c>
      <c r="I58" s="29">
        <v>0</v>
      </c>
      <c r="J58" s="29">
        <v>-113.333</v>
      </c>
    </row>
    <row r="59" spans="1:10" ht="60" x14ac:dyDescent="0.2">
      <c r="A59" s="82" t="s">
        <v>124</v>
      </c>
      <c r="B59" s="82"/>
      <c r="C59" s="82"/>
      <c r="D59" s="82"/>
      <c r="E59" s="29"/>
      <c r="F59" s="29"/>
      <c r="G59" s="29"/>
      <c r="H59" s="29"/>
      <c r="I59" s="29"/>
      <c r="J59" s="29"/>
    </row>
    <row r="60" spans="1:10" x14ac:dyDescent="0.2">
      <c r="A60" s="78"/>
      <c r="B60" s="78"/>
      <c r="C60" s="78"/>
      <c r="D60" s="78"/>
      <c r="E60" s="29"/>
      <c r="F60" s="29"/>
      <c r="G60" s="29"/>
      <c r="H60" s="29"/>
      <c r="I60" s="29"/>
      <c r="J60" s="29"/>
    </row>
    <row r="61" spans="1:10" x14ac:dyDescent="0.2">
      <c r="A61" s="78" t="s">
        <v>112</v>
      </c>
      <c r="B61" s="78"/>
      <c r="C61" s="78"/>
      <c r="D61" s="78"/>
      <c r="E61" s="29">
        <v>0</v>
      </c>
      <c r="F61" s="29">
        <v>0</v>
      </c>
      <c r="G61" s="29">
        <v>-30</v>
      </c>
      <c r="H61" s="29">
        <v>-30</v>
      </c>
      <c r="I61" s="29">
        <v>-30</v>
      </c>
      <c r="J61" s="29">
        <v>-30</v>
      </c>
    </row>
    <row r="62" spans="1:10" ht="40" x14ac:dyDescent="0.2">
      <c r="A62" s="82" t="s">
        <v>125</v>
      </c>
      <c r="B62" s="82"/>
      <c r="C62" s="82"/>
      <c r="D62" s="82"/>
      <c r="E62" s="29"/>
      <c r="F62" s="29"/>
      <c r="G62" s="29"/>
      <c r="H62" s="29"/>
      <c r="I62" s="29"/>
      <c r="J62" s="29"/>
    </row>
    <row r="63" spans="1:10" x14ac:dyDescent="0.2">
      <c r="A63" s="78"/>
      <c r="B63" s="78"/>
      <c r="C63" s="78"/>
      <c r="D63" s="78"/>
      <c r="E63" s="29"/>
      <c r="F63" s="29"/>
      <c r="G63" s="29"/>
      <c r="H63" s="29"/>
      <c r="I63" s="29"/>
      <c r="J63" s="29"/>
    </row>
    <row r="64" spans="1:10" x14ac:dyDescent="0.2">
      <c r="A64" s="78" t="s">
        <v>103</v>
      </c>
      <c r="B64" s="78"/>
      <c r="C64" s="78"/>
      <c r="D64" s="78"/>
      <c r="E64" s="29"/>
      <c r="F64" s="29"/>
      <c r="G64" s="29"/>
      <c r="H64" s="29"/>
      <c r="I64" s="29"/>
      <c r="J64" s="29"/>
    </row>
    <row r="65" spans="1:10" x14ac:dyDescent="0.2">
      <c r="A65" s="82" t="s">
        <v>87</v>
      </c>
      <c r="B65" s="82"/>
      <c r="C65" s="82"/>
      <c r="D65" s="82"/>
      <c r="E65" s="29">
        <v>-1.075</v>
      </c>
      <c r="F65" s="29"/>
      <c r="G65" s="29"/>
      <c r="H65" s="29"/>
      <c r="I65" s="29"/>
      <c r="J65" s="29"/>
    </row>
    <row r="66" spans="1:10" x14ac:dyDescent="0.2">
      <c r="A66" s="82" t="s">
        <v>88</v>
      </c>
      <c r="B66" s="82"/>
      <c r="C66" s="82"/>
      <c r="D66" s="82"/>
      <c r="E66" s="29">
        <v>-6</v>
      </c>
      <c r="F66" s="29">
        <v>-7</v>
      </c>
      <c r="G66" s="29"/>
      <c r="H66" s="29"/>
      <c r="I66" s="29"/>
      <c r="J66" s="29"/>
    </row>
    <row r="67" spans="1:10" x14ac:dyDescent="0.2">
      <c r="A67" s="93" t="s">
        <v>95</v>
      </c>
      <c r="B67" s="93"/>
      <c r="C67" s="93"/>
      <c r="D67" s="93"/>
      <c r="E67" s="29">
        <v>-2</v>
      </c>
      <c r="F67" s="29">
        <v>-2</v>
      </c>
      <c r="G67" s="29">
        <v>-2</v>
      </c>
      <c r="H67" s="29">
        <v>-2</v>
      </c>
      <c r="I67" s="29">
        <v>-2</v>
      </c>
      <c r="J67" s="29">
        <v>-2</v>
      </c>
    </row>
    <row r="68" spans="1:10" x14ac:dyDescent="0.2">
      <c r="A68" s="151" t="s">
        <v>87</v>
      </c>
      <c r="B68" s="151"/>
      <c r="C68" s="151"/>
      <c r="D68" s="151"/>
      <c r="E68" s="29"/>
      <c r="F68" s="29">
        <v>-1.075</v>
      </c>
      <c r="G68" s="29">
        <v>-1.075</v>
      </c>
      <c r="H68" s="29">
        <v>-1.075</v>
      </c>
      <c r="I68" s="29">
        <v>-1.075</v>
      </c>
      <c r="J68" s="29">
        <v>-1.075</v>
      </c>
    </row>
    <row r="69" spans="1:10" x14ac:dyDescent="0.2">
      <c r="A69" s="151"/>
      <c r="B69" s="151"/>
      <c r="C69" s="151"/>
      <c r="D69" s="151"/>
      <c r="E69" s="29"/>
      <c r="F69" s="29"/>
      <c r="G69" s="29"/>
      <c r="H69" s="29"/>
      <c r="I69" s="29"/>
      <c r="J69" s="29"/>
    </row>
    <row r="70" spans="1:10" x14ac:dyDescent="0.2">
      <c r="A70" s="195" t="s">
        <v>162</v>
      </c>
      <c r="B70" s="195"/>
      <c r="C70" s="195"/>
      <c r="D70" s="195"/>
      <c r="E70" s="199"/>
      <c r="F70" s="199"/>
      <c r="G70" s="199"/>
      <c r="H70" s="199"/>
      <c r="I70" s="199"/>
      <c r="J70" s="215"/>
    </row>
    <row r="71" spans="1:10" x14ac:dyDescent="0.2">
      <c r="A71" s="52" t="s">
        <v>113</v>
      </c>
      <c r="B71" s="160"/>
      <c r="C71" s="160"/>
      <c r="D71" s="160"/>
      <c r="E71" s="42"/>
      <c r="F71" s="42">
        <v>1348.3040000000001</v>
      </c>
      <c r="G71" s="42">
        <v>1415.3589999999999</v>
      </c>
      <c r="H71" s="42">
        <v>1485.5500000000002</v>
      </c>
      <c r="I71" s="42">
        <v>1553.5889999999999</v>
      </c>
      <c r="J71" s="42">
        <v>1591.7950000000001</v>
      </c>
    </row>
    <row r="72" spans="1:10" ht="70" x14ac:dyDescent="0.2">
      <c r="A72" s="82" t="s">
        <v>275</v>
      </c>
      <c r="B72" s="160"/>
      <c r="C72" s="160"/>
      <c r="D72" s="160"/>
      <c r="E72" s="42"/>
      <c r="F72" s="42"/>
      <c r="G72" s="42"/>
      <c r="H72" s="42"/>
      <c r="I72" s="42"/>
      <c r="J72" s="42"/>
    </row>
    <row r="73" spans="1:10" x14ac:dyDescent="0.2">
      <c r="A73" s="112"/>
      <c r="B73" s="160"/>
      <c r="C73" s="160"/>
      <c r="D73" s="160"/>
      <c r="E73" s="42"/>
      <c r="F73" s="42"/>
      <c r="G73" s="42"/>
      <c r="H73" s="42"/>
      <c r="I73" s="42"/>
      <c r="J73" s="42"/>
    </row>
    <row r="74" spans="1:10" x14ac:dyDescent="0.2">
      <c r="A74" s="47" t="s">
        <v>30</v>
      </c>
      <c r="B74" s="94"/>
      <c r="C74" s="94"/>
      <c r="D74" s="94"/>
      <c r="E74" s="29"/>
      <c r="F74" s="29"/>
      <c r="G74" s="29"/>
      <c r="H74" s="29"/>
      <c r="I74" s="29"/>
      <c r="J74" s="29"/>
    </row>
    <row r="75" spans="1:10" x14ac:dyDescent="0.2">
      <c r="A75" s="44" t="s">
        <v>157</v>
      </c>
      <c r="B75" s="161"/>
      <c r="C75" s="161"/>
      <c r="D75" s="161"/>
      <c r="E75" s="76"/>
      <c r="F75" s="76">
        <v>-2.4</v>
      </c>
      <c r="G75" s="29"/>
      <c r="H75" s="29"/>
      <c r="I75" s="29"/>
      <c r="J75" s="29"/>
    </row>
    <row r="76" spans="1:10" ht="70" x14ac:dyDescent="0.2">
      <c r="A76" s="151" t="s">
        <v>263</v>
      </c>
      <c r="B76" s="161"/>
      <c r="C76" s="161"/>
      <c r="D76" s="161"/>
      <c r="E76" s="76"/>
      <c r="F76" s="76"/>
      <c r="G76" s="29"/>
      <c r="H76" s="29"/>
      <c r="I76" s="29"/>
      <c r="J76" s="29"/>
    </row>
    <row r="77" spans="1:10" x14ac:dyDescent="0.2">
      <c r="A77" s="151"/>
      <c r="B77" s="161"/>
      <c r="C77" s="161"/>
      <c r="D77" s="161"/>
      <c r="E77" s="76"/>
      <c r="F77" s="76"/>
      <c r="G77" s="29"/>
      <c r="H77" s="29"/>
      <c r="I77" s="29"/>
      <c r="J77" s="29"/>
    </row>
    <row r="78" spans="1:10" x14ac:dyDescent="0.2">
      <c r="A78" s="44" t="s">
        <v>154</v>
      </c>
      <c r="B78" s="161"/>
      <c r="C78" s="161"/>
      <c r="D78" s="161"/>
      <c r="E78" s="76">
        <v>-20</v>
      </c>
      <c r="F78" s="76"/>
      <c r="G78" s="29"/>
      <c r="H78" s="29"/>
      <c r="I78" s="29"/>
      <c r="J78" s="29"/>
    </row>
    <row r="79" spans="1:10" ht="80" x14ac:dyDescent="0.2">
      <c r="A79" s="149" t="s">
        <v>169</v>
      </c>
      <c r="B79" s="161"/>
      <c r="C79" s="161"/>
      <c r="D79" s="161"/>
      <c r="E79" s="76"/>
      <c r="F79" s="76"/>
      <c r="G79" s="29"/>
      <c r="H79" s="29"/>
      <c r="I79" s="29"/>
      <c r="J79" s="29"/>
    </row>
    <row r="80" spans="1:10" x14ac:dyDescent="0.2">
      <c r="A80" s="130"/>
      <c r="B80" s="161"/>
      <c r="C80" s="161"/>
      <c r="D80" s="161"/>
      <c r="E80" s="76"/>
      <c r="F80" s="76"/>
      <c r="G80" s="29"/>
      <c r="H80" s="29"/>
      <c r="I80" s="29"/>
      <c r="J80" s="29"/>
    </row>
    <row r="81" spans="1:10" x14ac:dyDescent="0.2">
      <c r="A81" s="131" t="s">
        <v>160</v>
      </c>
      <c r="B81" s="239"/>
      <c r="C81" s="239"/>
      <c r="D81" s="239"/>
      <c r="E81" s="29"/>
      <c r="F81" s="29">
        <v>1.075</v>
      </c>
      <c r="G81" s="29">
        <v>1.075</v>
      </c>
      <c r="H81" s="29">
        <v>1.075</v>
      </c>
      <c r="I81" s="29">
        <v>1.075</v>
      </c>
      <c r="J81" s="29">
        <v>1.075</v>
      </c>
    </row>
    <row r="82" spans="1:10" ht="30" x14ac:dyDescent="0.2">
      <c r="A82" s="81" t="s">
        <v>264</v>
      </c>
      <c r="B82" s="239"/>
      <c r="C82" s="239"/>
      <c r="D82" s="239"/>
      <c r="E82" s="29"/>
      <c r="F82" s="29"/>
      <c r="G82" s="29"/>
      <c r="H82" s="29"/>
      <c r="I82" s="29"/>
      <c r="J82" s="29"/>
    </row>
    <row r="83" spans="1:10" x14ac:dyDescent="0.2">
      <c r="A83" s="81"/>
      <c r="B83" s="239"/>
      <c r="C83" s="239"/>
      <c r="D83" s="239"/>
      <c r="E83" s="29"/>
      <c r="F83" s="29"/>
      <c r="G83" s="29"/>
      <c r="H83" s="29"/>
      <c r="I83" s="29"/>
      <c r="J83" s="29"/>
    </row>
    <row r="84" spans="1:10" ht="20" x14ac:dyDescent="0.2">
      <c r="A84" s="131" t="s">
        <v>161</v>
      </c>
      <c r="B84" s="239"/>
      <c r="C84" s="239"/>
      <c r="D84" s="239"/>
      <c r="E84" s="29"/>
      <c r="F84" s="29">
        <v>-5.5</v>
      </c>
      <c r="G84" s="29">
        <v>-2.7</v>
      </c>
      <c r="H84" s="29"/>
      <c r="I84" s="29"/>
      <c r="J84" s="29"/>
    </row>
    <row r="85" spans="1:10" ht="30" x14ac:dyDescent="0.2">
      <c r="A85" s="81" t="s">
        <v>265</v>
      </c>
      <c r="B85" s="239"/>
      <c r="C85" s="239"/>
      <c r="D85" s="239"/>
      <c r="E85" s="29"/>
      <c r="F85" s="29"/>
      <c r="G85" s="29"/>
      <c r="H85" s="29"/>
      <c r="I85" s="29"/>
      <c r="J85" s="29"/>
    </row>
    <row r="86" spans="1:10" x14ac:dyDescent="0.2">
      <c r="A86" s="151"/>
      <c r="B86" s="94"/>
      <c r="C86" s="94"/>
      <c r="D86" s="94"/>
      <c r="E86" s="29"/>
      <c r="F86" s="29"/>
      <c r="G86" s="29"/>
      <c r="H86" s="29"/>
      <c r="I86" s="29"/>
      <c r="J86" s="29"/>
    </row>
    <row r="87" spans="1:10" ht="20" x14ac:dyDescent="0.2">
      <c r="A87" s="45" t="s">
        <v>167</v>
      </c>
      <c r="B87" s="94"/>
      <c r="C87" s="94"/>
      <c r="D87" s="94"/>
      <c r="E87" s="29">
        <v>4</v>
      </c>
      <c r="F87" s="29">
        <v>9.8000000000000007</v>
      </c>
      <c r="G87" s="29">
        <v>11.5</v>
      </c>
      <c r="H87" s="29">
        <v>11.5</v>
      </c>
      <c r="I87" s="29">
        <v>11.5</v>
      </c>
      <c r="J87" s="29">
        <v>11.5</v>
      </c>
    </row>
    <row r="88" spans="1:10" ht="40" x14ac:dyDescent="0.2">
      <c r="A88" s="151" t="s">
        <v>168</v>
      </c>
      <c r="B88" s="94"/>
      <c r="C88" s="94"/>
      <c r="D88" s="94"/>
      <c r="E88" s="29"/>
      <c r="F88" s="29"/>
      <c r="G88" s="29"/>
      <c r="H88" s="29"/>
      <c r="I88" s="29"/>
      <c r="J88" s="29"/>
    </row>
    <row r="89" spans="1:10" x14ac:dyDescent="0.2">
      <c r="A89" s="151"/>
      <c r="B89" s="94"/>
      <c r="C89" s="94"/>
      <c r="D89" s="94"/>
      <c r="E89" s="29"/>
      <c r="F89" s="29"/>
      <c r="G89" s="29"/>
      <c r="H89" s="29"/>
      <c r="I89" s="29"/>
      <c r="J89" s="29"/>
    </row>
    <row r="90" spans="1:10" x14ac:dyDescent="0.2">
      <c r="A90" s="44" t="s">
        <v>163</v>
      </c>
      <c r="B90" s="161"/>
      <c r="C90" s="161"/>
      <c r="D90" s="161"/>
      <c r="E90" s="29">
        <v>2</v>
      </c>
      <c r="F90" s="29">
        <v>2</v>
      </c>
      <c r="G90" s="29">
        <v>2</v>
      </c>
      <c r="H90" s="29">
        <v>2</v>
      </c>
      <c r="I90" s="29">
        <v>2</v>
      </c>
      <c r="J90" s="29">
        <v>2</v>
      </c>
    </row>
    <row r="91" spans="1:10" ht="40" x14ac:dyDescent="0.2">
      <c r="A91" s="151" t="s">
        <v>266</v>
      </c>
      <c r="B91" s="161"/>
      <c r="C91" s="161"/>
      <c r="D91" s="161"/>
      <c r="E91" s="29"/>
      <c r="F91" s="29"/>
      <c r="G91" s="29"/>
      <c r="H91" s="29"/>
      <c r="I91" s="29"/>
      <c r="J91" s="29"/>
    </row>
    <row r="92" spans="1:10" x14ac:dyDescent="0.2">
      <c r="A92" s="151"/>
      <c r="B92" s="161"/>
      <c r="C92" s="161"/>
      <c r="D92" s="161"/>
      <c r="E92" s="29"/>
      <c r="F92" s="29"/>
      <c r="G92" s="29"/>
      <c r="H92" s="29"/>
      <c r="I92" s="29"/>
      <c r="J92" s="29"/>
    </row>
    <row r="93" spans="1:10" x14ac:dyDescent="0.2">
      <c r="A93" s="45" t="s">
        <v>174</v>
      </c>
      <c r="B93" s="161"/>
      <c r="C93" s="161"/>
      <c r="D93" s="161"/>
      <c r="E93" s="29">
        <v>-5.7</v>
      </c>
      <c r="F93" s="29"/>
      <c r="G93" s="29"/>
      <c r="H93" s="29"/>
      <c r="I93" s="29"/>
      <c r="J93" s="29"/>
    </row>
    <row r="94" spans="1:10" ht="50" x14ac:dyDescent="0.2">
      <c r="A94" s="162" t="s">
        <v>267</v>
      </c>
      <c r="B94" s="161"/>
      <c r="C94" s="161"/>
      <c r="D94" s="161"/>
      <c r="E94" s="29"/>
      <c r="F94" s="29"/>
      <c r="G94" s="29"/>
      <c r="H94" s="29"/>
      <c r="I94" s="29"/>
      <c r="J94" s="29"/>
    </row>
    <row r="95" spans="1:10" x14ac:dyDescent="0.2">
      <c r="A95" s="151"/>
      <c r="B95" s="161"/>
      <c r="C95" s="161"/>
      <c r="D95" s="161"/>
      <c r="E95" s="29"/>
      <c r="F95" s="29"/>
      <c r="G95" s="29"/>
      <c r="H95" s="29"/>
      <c r="I95" s="29"/>
      <c r="J95" s="29"/>
    </row>
    <row r="96" spans="1:10" x14ac:dyDescent="0.2">
      <c r="A96" s="151" t="s">
        <v>179</v>
      </c>
      <c r="B96" s="161"/>
      <c r="C96" s="161"/>
      <c r="D96" s="161"/>
      <c r="E96" s="29"/>
      <c r="F96" s="29">
        <v>84.331999999999994</v>
      </c>
      <c r="G96" s="29"/>
      <c r="H96" s="29"/>
      <c r="I96" s="29"/>
      <c r="J96" s="29"/>
    </row>
    <row r="97" spans="1:14" ht="80" x14ac:dyDescent="0.2">
      <c r="A97" s="155" t="s">
        <v>268</v>
      </c>
      <c r="B97" s="161"/>
      <c r="C97" s="161"/>
      <c r="D97" s="161"/>
      <c r="E97" s="29"/>
      <c r="F97" s="29"/>
      <c r="G97" s="29"/>
      <c r="H97" s="29"/>
      <c r="I97" s="29"/>
      <c r="J97" s="29"/>
    </row>
    <row r="98" spans="1:14" x14ac:dyDescent="0.2">
      <c r="A98" s="151"/>
      <c r="B98" s="161"/>
      <c r="C98" s="161"/>
      <c r="D98" s="161"/>
      <c r="E98" s="29"/>
      <c r="F98" s="29"/>
      <c r="G98" s="29"/>
      <c r="H98" s="29"/>
      <c r="I98" s="29"/>
      <c r="J98" s="29"/>
    </row>
    <row r="99" spans="1:14" x14ac:dyDescent="0.2">
      <c r="A99" s="151" t="s">
        <v>185</v>
      </c>
      <c r="B99" s="161"/>
      <c r="C99" s="161"/>
      <c r="D99" s="161"/>
      <c r="E99" s="29"/>
      <c r="F99" s="29">
        <v>47.5</v>
      </c>
      <c r="G99" s="29">
        <v>60</v>
      </c>
      <c r="H99" s="29">
        <v>60</v>
      </c>
      <c r="I99" s="29">
        <v>61.667000000000002</v>
      </c>
      <c r="J99" s="29">
        <v>63.332999999999998</v>
      </c>
    </row>
    <row r="100" spans="1:14" ht="140" x14ac:dyDescent="0.2">
      <c r="A100" s="155" t="s">
        <v>269</v>
      </c>
      <c r="B100" s="161"/>
      <c r="C100" s="161"/>
      <c r="D100" s="161"/>
      <c r="E100" s="29"/>
      <c r="F100" s="29"/>
      <c r="G100" s="29"/>
      <c r="H100" s="29"/>
      <c r="I100" s="29"/>
      <c r="J100" s="29"/>
      <c r="K100" s="2"/>
      <c r="L100" s="2"/>
      <c r="M100" s="2"/>
      <c r="N100" s="2"/>
    </row>
    <row r="101" spans="1:14" ht="9" customHeight="1" x14ac:dyDescent="0.2">
      <c r="A101" s="151"/>
      <c r="B101" s="161"/>
      <c r="C101" s="161"/>
      <c r="D101" s="161"/>
      <c r="E101" s="29"/>
      <c r="F101" s="29"/>
      <c r="G101" s="29"/>
      <c r="H101" s="29"/>
      <c r="I101" s="29"/>
      <c r="J101" s="29"/>
    </row>
    <row r="102" spans="1:14" x14ac:dyDescent="0.2">
      <c r="A102" s="44" t="s">
        <v>176</v>
      </c>
      <c r="B102" s="161"/>
      <c r="C102" s="161"/>
      <c r="D102" s="161"/>
      <c r="E102" s="29"/>
      <c r="F102" s="29">
        <v>-777.16200000000003</v>
      </c>
      <c r="G102" s="29">
        <v>-1214.818</v>
      </c>
      <c r="H102" s="29">
        <v>-1608.248</v>
      </c>
      <c r="I102" s="29">
        <v>-1941.761</v>
      </c>
      <c r="J102" s="29">
        <v>-1941.761</v>
      </c>
    </row>
    <row r="103" spans="1:14" ht="50" x14ac:dyDescent="0.2">
      <c r="A103" s="151" t="s">
        <v>270</v>
      </c>
      <c r="B103" s="161"/>
      <c r="C103" s="161"/>
      <c r="D103" s="161"/>
      <c r="E103" s="29"/>
      <c r="F103" s="29"/>
      <c r="G103" s="29"/>
      <c r="H103" s="29"/>
      <c r="I103" s="29"/>
      <c r="J103" s="29"/>
    </row>
    <row r="104" spans="1:14" x14ac:dyDescent="0.2">
      <c r="A104" s="162"/>
      <c r="B104" s="161"/>
      <c r="C104" s="161"/>
      <c r="D104" s="161"/>
      <c r="E104" s="29"/>
      <c r="F104" s="29"/>
      <c r="G104" s="29"/>
      <c r="H104" s="29"/>
      <c r="I104" s="29"/>
      <c r="J104" s="29"/>
    </row>
    <row r="105" spans="1:14" x14ac:dyDescent="0.2">
      <c r="A105" s="45" t="s">
        <v>166</v>
      </c>
      <c r="B105" s="161"/>
      <c r="C105" s="161"/>
      <c r="D105" s="161"/>
      <c r="E105" s="29"/>
      <c r="F105" s="29"/>
      <c r="G105" s="29"/>
      <c r="H105" s="29"/>
      <c r="I105" s="29"/>
      <c r="J105" s="29">
        <v>3188.1819999999998</v>
      </c>
    </row>
    <row r="106" spans="1:14" ht="60" x14ac:dyDescent="0.2">
      <c r="A106" s="158" t="s">
        <v>271</v>
      </c>
      <c r="B106" s="94"/>
      <c r="C106" s="94"/>
      <c r="D106" s="94"/>
      <c r="E106" s="29"/>
      <c r="F106" s="29"/>
      <c r="G106" s="29"/>
      <c r="H106" s="29"/>
      <c r="I106" s="29"/>
      <c r="J106" s="29"/>
    </row>
    <row r="107" spans="1:14" x14ac:dyDescent="0.2">
      <c r="A107" s="23"/>
      <c r="B107" s="23"/>
      <c r="C107" s="23"/>
      <c r="D107" s="23"/>
      <c r="E107" s="24"/>
      <c r="F107" s="24"/>
      <c r="G107" s="24"/>
      <c r="H107" s="24"/>
      <c r="I107" s="24"/>
      <c r="J107" s="24"/>
    </row>
    <row r="108" spans="1:14" x14ac:dyDescent="0.2">
      <c r="A108" s="4"/>
      <c r="B108" s="2"/>
      <c r="C108" s="2"/>
      <c r="D108" s="2"/>
      <c r="E108" s="2"/>
      <c r="F108" s="2"/>
      <c r="G108" s="2"/>
      <c r="H108" s="2"/>
      <c r="I108" s="2"/>
      <c r="J108" s="2"/>
    </row>
    <row r="109" spans="1:14" x14ac:dyDescent="0.2">
      <c r="A109" s="5"/>
      <c r="B109" s="79"/>
      <c r="C109" s="79"/>
      <c r="D109" s="79"/>
      <c r="E109" s="79"/>
      <c r="F109" s="79"/>
      <c r="G109" s="79"/>
      <c r="H109" s="79"/>
      <c r="I109" s="79"/>
      <c r="J109" s="79"/>
    </row>
    <row r="113" spans="6:10" x14ac:dyDescent="0.2">
      <c r="F113" s="2"/>
      <c r="G113" s="2"/>
      <c r="H113" s="2"/>
      <c r="I113" s="2"/>
      <c r="J113" s="2"/>
    </row>
  </sheetData>
  <mergeCells count="6">
    <mergeCell ref="A70:J70"/>
    <mergeCell ref="A1:J1"/>
    <mergeCell ref="A11:J11"/>
    <mergeCell ref="A17:J17"/>
    <mergeCell ref="A22:J22"/>
    <mergeCell ref="A13:J1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030A0"/>
  </sheetPr>
  <dimension ref="A1:J63"/>
  <sheetViews>
    <sheetView topLeftCell="A22" workbookViewId="0">
      <selection activeCell="M27" sqref="M27"/>
    </sheetView>
  </sheetViews>
  <sheetFormatPr defaultColWidth="9.1796875" defaultRowHeight="12" customHeight="1" x14ac:dyDescent="0.2"/>
  <cols>
    <col min="1" max="1" width="45.1796875" style="6" customWidth="1"/>
    <col min="2" max="2" width="8.81640625" style="6" bestFit="1" customWidth="1"/>
    <col min="3" max="10" width="7.81640625" style="6" bestFit="1" customWidth="1"/>
    <col min="11" max="16384" width="9.1796875" style="6"/>
  </cols>
  <sheetData>
    <row r="1" spans="1:10" ht="21" customHeight="1" x14ac:dyDescent="0.35">
      <c r="A1" s="194" t="s">
        <v>31</v>
      </c>
      <c r="B1" s="194"/>
      <c r="C1" s="194"/>
      <c r="D1" s="194"/>
      <c r="E1" s="194"/>
      <c r="F1" s="194"/>
      <c r="G1" s="194"/>
      <c r="H1" s="194"/>
      <c r="I1" s="194"/>
      <c r="J1" s="193"/>
    </row>
    <row r="2" spans="1:10" ht="12" customHeight="1" x14ac:dyDescent="0.2">
      <c r="A2" s="19"/>
      <c r="B2" s="19">
        <v>2019</v>
      </c>
      <c r="C2" s="19">
        <v>2020</v>
      </c>
      <c r="D2" s="19">
        <v>2021</v>
      </c>
      <c r="E2" s="19">
        <v>2022</v>
      </c>
      <c r="F2" s="19">
        <v>2023</v>
      </c>
      <c r="G2" s="19">
        <v>2024</v>
      </c>
      <c r="H2" s="19">
        <v>2025</v>
      </c>
      <c r="I2" s="19">
        <v>2026</v>
      </c>
      <c r="J2" s="19">
        <v>2027</v>
      </c>
    </row>
    <row r="3" spans="1:10" ht="12" customHeight="1" x14ac:dyDescent="0.2">
      <c r="A3" s="20" t="s">
        <v>79</v>
      </c>
      <c r="B3" s="30">
        <v>3124.2359999999999</v>
      </c>
      <c r="C3" s="30">
        <v>3189.7</v>
      </c>
      <c r="D3" s="30">
        <v>3101.529</v>
      </c>
      <c r="E3" s="30">
        <v>3236.7710000000002</v>
      </c>
      <c r="F3" s="30">
        <v>3378.8229999999999</v>
      </c>
      <c r="G3" s="30">
        <v>3530.348</v>
      </c>
      <c r="H3" s="30">
        <v>3681.7469999999998</v>
      </c>
      <c r="I3" s="30">
        <v>3836.2420000000002</v>
      </c>
      <c r="J3" s="30">
        <v>3836.2420000000002</v>
      </c>
    </row>
    <row r="4" spans="1:10" ht="12" customHeight="1" x14ac:dyDescent="0.2">
      <c r="A4" s="22" t="s">
        <v>171</v>
      </c>
      <c r="B4" s="86">
        <v>0</v>
      </c>
      <c r="C4" s="86">
        <v>0</v>
      </c>
      <c r="D4" s="86">
        <v>-23.053000000000001</v>
      </c>
      <c r="E4" s="86">
        <v>0</v>
      </c>
      <c r="F4" s="86">
        <v>0</v>
      </c>
      <c r="G4" s="86">
        <v>0</v>
      </c>
      <c r="H4" s="86">
        <v>0</v>
      </c>
      <c r="I4" s="86">
        <v>0</v>
      </c>
      <c r="J4" s="86">
        <v>0</v>
      </c>
    </row>
    <row r="5" spans="1:10" ht="12" customHeight="1" x14ac:dyDescent="0.2">
      <c r="A5" s="22" t="s">
        <v>164</v>
      </c>
      <c r="B5" s="86">
        <v>0</v>
      </c>
      <c r="C5" s="86">
        <v>24.6</v>
      </c>
      <c r="D5" s="86">
        <v>-0.61299999999998178</v>
      </c>
      <c r="E5" s="86">
        <v>0</v>
      </c>
      <c r="F5" s="86">
        <v>0</v>
      </c>
      <c r="G5" s="86">
        <v>0</v>
      </c>
      <c r="H5" s="86">
        <v>0</v>
      </c>
      <c r="I5" s="86">
        <v>0</v>
      </c>
      <c r="J5" s="86">
        <v>0</v>
      </c>
    </row>
    <row r="6" spans="1:10" ht="24.65" customHeight="1" x14ac:dyDescent="0.2">
      <c r="A6" s="89" t="s">
        <v>106</v>
      </c>
      <c r="B6" s="42">
        <v>0</v>
      </c>
      <c r="C6" s="42">
        <v>0</v>
      </c>
      <c r="D6" s="42">
        <v>0</v>
      </c>
      <c r="E6" s="86">
        <v>2.6070000000000002</v>
      </c>
      <c r="F6" s="86">
        <v>2.7639999999999998</v>
      </c>
      <c r="G6" s="86">
        <v>2.915</v>
      </c>
      <c r="H6" s="86">
        <v>3.0750000000000002</v>
      </c>
      <c r="I6" s="86">
        <v>3.238</v>
      </c>
      <c r="J6" s="86">
        <v>0</v>
      </c>
    </row>
    <row r="7" spans="1:10" ht="12" customHeight="1" x14ac:dyDescent="0.2">
      <c r="A7" s="22" t="s">
        <v>80</v>
      </c>
      <c r="B7" s="42">
        <v>0</v>
      </c>
      <c r="C7" s="42">
        <v>0</v>
      </c>
      <c r="D7" s="42">
        <v>0</v>
      </c>
      <c r="E7" s="31">
        <v>-2.9309887850104133E-14</v>
      </c>
      <c r="F7" s="31">
        <v>-54.236999999999959</v>
      </c>
      <c r="G7" s="31">
        <v>-155.09000000000017</v>
      </c>
      <c r="H7" s="31">
        <v>-321.4909999999997</v>
      </c>
      <c r="I7" s="31">
        <v>-322.53600000000023</v>
      </c>
      <c r="J7" s="31">
        <v>-325.33300000000003</v>
      </c>
    </row>
    <row r="8" spans="1:10" ht="12" customHeight="1" x14ac:dyDescent="0.2">
      <c r="A8" s="103" t="s">
        <v>139</v>
      </c>
      <c r="B8" s="107">
        <v>0</v>
      </c>
      <c r="C8" s="107">
        <v>-2.2999999999683496E-2</v>
      </c>
      <c r="D8" s="107">
        <v>0</v>
      </c>
      <c r="E8" s="107">
        <v>-64.510999999999967</v>
      </c>
      <c r="F8" s="107">
        <v>10.720000000000255</v>
      </c>
      <c r="G8" s="107">
        <v>11.191000000000258</v>
      </c>
      <c r="H8" s="107">
        <v>3.1579999999999018</v>
      </c>
      <c r="I8" s="107">
        <v>2.30600000000004</v>
      </c>
      <c r="J8" s="107">
        <v>162.68599999999969</v>
      </c>
    </row>
    <row r="9" spans="1:10" ht="12" customHeight="1" x14ac:dyDescent="0.2">
      <c r="A9" s="85" t="s">
        <v>100</v>
      </c>
      <c r="B9" s="31">
        <v>0</v>
      </c>
      <c r="C9" s="31">
        <v>24.577000000000318</v>
      </c>
      <c r="D9" s="31">
        <v>-23.665999999999983</v>
      </c>
      <c r="E9" s="31">
        <v>-61.903999999999996</v>
      </c>
      <c r="F9" s="31">
        <v>-40.752999999999702</v>
      </c>
      <c r="G9" s="31">
        <v>-140.98399999999992</v>
      </c>
      <c r="H9" s="31">
        <v>-315.25799999999981</v>
      </c>
      <c r="I9" s="31">
        <v>-316.99200000000019</v>
      </c>
      <c r="J9" s="31">
        <v>-162.64700000000033</v>
      </c>
    </row>
    <row r="10" spans="1:10" ht="15" customHeight="1" x14ac:dyDescent="0.2">
      <c r="A10" s="25" t="s">
        <v>146</v>
      </c>
      <c r="B10" s="32">
        <v>3124.2359999999999</v>
      </c>
      <c r="C10" s="32">
        <v>3214.277</v>
      </c>
      <c r="D10" s="32">
        <v>3077.8629999999998</v>
      </c>
      <c r="E10" s="32">
        <v>3174.8670000000002</v>
      </c>
      <c r="F10" s="32">
        <v>3338.07</v>
      </c>
      <c r="G10" s="32">
        <v>3389.364</v>
      </c>
      <c r="H10" s="32">
        <v>3366.489</v>
      </c>
      <c r="I10" s="32">
        <v>3519.25</v>
      </c>
      <c r="J10" s="32">
        <v>3673.5949999999998</v>
      </c>
    </row>
    <row r="11" spans="1:10" ht="12" customHeight="1" x14ac:dyDescent="0.2">
      <c r="A11" s="17"/>
      <c r="B11" s="17"/>
      <c r="C11" s="17"/>
      <c r="D11" s="17"/>
      <c r="E11" s="34"/>
      <c r="F11" s="34"/>
      <c r="G11" s="34"/>
      <c r="H11" s="34"/>
      <c r="I11" s="34"/>
      <c r="J11" s="34"/>
    </row>
    <row r="12" spans="1:10" ht="12" customHeight="1" x14ac:dyDescent="0.35">
      <c r="A12" s="211" t="s">
        <v>69</v>
      </c>
      <c r="B12" s="211"/>
      <c r="C12" s="211"/>
      <c r="D12" s="211"/>
      <c r="E12" s="212"/>
      <c r="F12" s="212"/>
      <c r="G12" s="212"/>
      <c r="H12" s="212"/>
      <c r="I12" s="212"/>
      <c r="J12" s="204"/>
    </row>
    <row r="13" spans="1:10" ht="12" customHeight="1" x14ac:dyDescent="0.2">
      <c r="A13" s="17"/>
      <c r="B13" s="17"/>
      <c r="C13" s="17"/>
      <c r="D13" s="17"/>
      <c r="E13" s="34"/>
      <c r="F13" s="34"/>
      <c r="G13" s="34"/>
      <c r="H13" s="34"/>
      <c r="I13" s="34"/>
      <c r="J13" s="34"/>
    </row>
    <row r="14" spans="1:10" ht="12" customHeight="1" x14ac:dyDescent="0.35">
      <c r="A14" s="218" t="s">
        <v>147</v>
      </c>
      <c r="B14" s="218"/>
      <c r="C14" s="218"/>
      <c r="D14" s="218"/>
      <c r="E14" s="219"/>
      <c r="F14" s="220"/>
      <c r="G14" s="220"/>
      <c r="H14" s="220"/>
      <c r="I14" s="220"/>
      <c r="J14" s="220"/>
    </row>
    <row r="15" spans="1:10" ht="12" customHeight="1" x14ac:dyDescent="0.2">
      <c r="A15" s="105" t="s">
        <v>29</v>
      </c>
      <c r="B15" s="18"/>
      <c r="C15" s="18"/>
      <c r="D15" s="18"/>
      <c r="E15" s="21"/>
      <c r="F15" s="34"/>
      <c r="G15" s="34"/>
      <c r="H15" s="34"/>
      <c r="I15" s="34"/>
      <c r="J15" s="34"/>
    </row>
    <row r="16" spans="1:10" ht="12" customHeight="1" x14ac:dyDescent="0.2">
      <c r="A16" s="138" t="s">
        <v>118</v>
      </c>
      <c r="B16" s="135"/>
      <c r="C16" s="135"/>
      <c r="D16" s="80">
        <v>-23.053000000000001</v>
      </c>
      <c r="E16" s="80"/>
      <c r="F16" s="34"/>
      <c r="G16" s="34"/>
      <c r="H16" s="34"/>
      <c r="I16" s="34"/>
      <c r="J16" s="34"/>
    </row>
    <row r="17" spans="1:10" ht="80" x14ac:dyDescent="0.2">
      <c r="A17" s="135" t="s">
        <v>272</v>
      </c>
      <c r="B17" s="135"/>
      <c r="C17" s="135"/>
      <c r="D17" s="135"/>
      <c r="E17" s="35"/>
      <c r="F17" s="34"/>
      <c r="G17" s="34"/>
      <c r="H17" s="34"/>
      <c r="I17" s="34"/>
      <c r="J17" s="34"/>
    </row>
    <row r="18" spans="1:10" ht="10" x14ac:dyDescent="0.2">
      <c r="A18" s="135"/>
      <c r="B18" s="135"/>
      <c r="C18" s="135"/>
      <c r="D18" s="135"/>
      <c r="E18" s="35"/>
      <c r="F18" s="34"/>
      <c r="G18" s="34"/>
      <c r="H18" s="34"/>
      <c r="I18" s="34"/>
      <c r="J18" s="34"/>
    </row>
    <row r="19" spans="1:10" ht="12" customHeight="1" x14ac:dyDescent="0.35">
      <c r="A19" s="218" t="s">
        <v>142</v>
      </c>
      <c r="B19" s="218"/>
      <c r="C19" s="218"/>
      <c r="D19" s="218"/>
      <c r="E19" s="219"/>
      <c r="F19" s="220"/>
      <c r="G19" s="220"/>
      <c r="H19" s="220"/>
      <c r="I19" s="220"/>
      <c r="J19" s="220"/>
    </row>
    <row r="20" spans="1:10" ht="12" customHeight="1" x14ac:dyDescent="0.2">
      <c r="A20" s="108" t="s">
        <v>170</v>
      </c>
      <c r="B20" s="108"/>
      <c r="C20" s="108"/>
      <c r="D20" s="108"/>
      <c r="E20" s="133"/>
      <c r="F20" s="34"/>
      <c r="G20" s="34"/>
      <c r="H20" s="34"/>
      <c r="I20" s="34"/>
      <c r="J20" s="34"/>
    </row>
    <row r="21" spans="1:10" ht="12" customHeight="1" x14ac:dyDescent="0.2">
      <c r="A21" s="138" t="s">
        <v>118</v>
      </c>
      <c r="B21" s="43"/>
      <c r="C21" s="43">
        <v>24.577000000000002</v>
      </c>
      <c r="D21" s="43">
        <v>-0.61299999999999999</v>
      </c>
      <c r="E21" s="43"/>
      <c r="F21" s="34"/>
      <c r="G21" s="34"/>
      <c r="H21" s="34"/>
      <c r="I21" s="34"/>
      <c r="J21" s="34"/>
    </row>
    <row r="22" spans="1:10" ht="12" customHeight="1" x14ac:dyDescent="0.2">
      <c r="A22" s="17"/>
      <c r="B22" s="17"/>
      <c r="C22" s="17"/>
      <c r="D22" s="17"/>
      <c r="E22" s="34"/>
      <c r="F22" s="34"/>
      <c r="G22" s="34"/>
      <c r="H22" s="34"/>
      <c r="I22" s="34"/>
      <c r="J22" s="34"/>
    </row>
    <row r="23" spans="1:10" ht="12" customHeight="1" x14ac:dyDescent="0.35">
      <c r="A23" s="195" t="s">
        <v>107</v>
      </c>
      <c r="B23" s="195"/>
      <c r="C23" s="195"/>
      <c r="D23" s="195"/>
      <c r="E23" s="199"/>
      <c r="F23" s="199"/>
      <c r="G23" s="199"/>
      <c r="H23" s="199"/>
      <c r="I23" s="199"/>
      <c r="J23" s="200"/>
    </row>
    <row r="24" spans="1:10" ht="12" customHeight="1" x14ac:dyDescent="0.2">
      <c r="A24" s="20" t="s">
        <v>30</v>
      </c>
      <c r="B24" s="20"/>
      <c r="C24" s="20"/>
      <c r="D24" s="20"/>
      <c r="E24" s="21"/>
      <c r="F24" s="21"/>
      <c r="G24" s="21"/>
      <c r="H24" s="21"/>
      <c r="I24" s="21"/>
      <c r="J24" s="21"/>
    </row>
    <row r="25" spans="1:10" ht="12" customHeight="1" x14ac:dyDescent="0.2">
      <c r="A25" s="22" t="s">
        <v>117</v>
      </c>
      <c r="B25" s="22"/>
      <c r="C25" s="22"/>
      <c r="D25" s="22"/>
      <c r="E25" s="92">
        <v>2.6070000000000002</v>
      </c>
      <c r="F25" s="92">
        <v>2.7639999999999998</v>
      </c>
      <c r="G25" s="92">
        <v>2.915</v>
      </c>
      <c r="H25" s="92">
        <v>3.0750000000000002</v>
      </c>
      <c r="I25" s="92">
        <v>3.238</v>
      </c>
      <c r="J25" s="92"/>
    </row>
    <row r="26" spans="1:10" ht="34.4" customHeight="1" x14ac:dyDescent="0.2">
      <c r="A26" s="89" t="s">
        <v>119</v>
      </c>
      <c r="B26" s="119"/>
      <c r="C26" s="119"/>
      <c r="D26" s="119"/>
      <c r="E26" s="21"/>
      <c r="F26" s="21"/>
      <c r="G26" s="21"/>
      <c r="H26" s="21"/>
      <c r="I26" s="21"/>
      <c r="J26" s="21"/>
    </row>
    <row r="27" spans="1:10" ht="12" customHeight="1" x14ac:dyDescent="0.2">
      <c r="A27" s="89"/>
      <c r="B27" s="119"/>
      <c r="C27" s="119"/>
      <c r="D27" s="119"/>
      <c r="E27" s="21"/>
      <c r="F27" s="21"/>
      <c r="G27" s="21"/>
      <c r="H27" s="21"/>
      <c r="I27" s="21"/>
      <c r="J27" s="21"/>
    </row>
    <row r="28" spans="1:10" s="8" customFormat="1" ht="12" customHeight="1" x14ac:dyDescent="0.35">
      <c r="A28" s="195" t="s">
        <v>83</v>
      </c>
      <c r="B28" s="195"/>
      <c r="C28" s="195"/>
      <c r="D28" s="195"/>
      <c r="E28" s="199"/>
      <c r="F28" s="199"/>
      <c r="G28" s="199"/>
      <c r="H28" s="199"/>
      <c r="I28" s="199"/>
      <c r="J28" s="200"/>
    </row>
    <row r="29" spans="1:10" s="8" customFormat="1" ht="10" x14ac:dyDescent="0.2">
      <c r="A29" s="47" t="s">
        <v>29</v>
      </c>
      <c r="B29" s="47"/>
      <c r="C29" s="47"/>
      <c r="D29" s="47"/>
      <c r="E29" s="58"/>
      <c r="F29" s="58"/>
      <c r="G29" s="58"/>
      <c r="H29" s="58"/>
      <c r="I29" s="58"/>
      <c r="J29" s="121"/>
    </row>
    <row r="30" spans="1:10" s="8" customFormat="1" ht="10" x14ac:dyDescent="0.2">
      <c r="A30" s="45" t="s">
        <v>115</v>
      </c>
      <c r="B30" s="45"/>
      <c r="C30" s="45"/>
      <c r="D30" s="45"/>
      <c r="E30" s="94">
        <v>0</v>
      </c>
      <c r="F30" s="94">
        <v>20.036999999999999</v>
      </c>
      <c r="G30" s="94">
        <v>26.15</v>
      </c>
      <c r="H30" s="94">
        <v>32.293999999999997</v>
      </c>
      <c r="I30" s="94">
        <v>74.739999999999995</v>
      </c>
      <c r="J30" s="94">
        <v>113.387</v>
      </c>
    </row>
    <row r="31" spans="1:10" s="8" customFormat="1" ht="30" x14ac:dyDescent="0.2">
      <c r="A31" s="90" t="s">
        <v>126</v>
      </c>
      <c r="B31" s="121"/>
      <c r="C31" s="121"/>
      <c r="D31" s="121"/>
      <c r="E31" s="94"/>
      <c r="F31" s="94"/>
      <c r="G31" s="94"/>
      <c r="H31" s="94"/>
      <c r="I31" s="94"/>
      <c r="J31" s="94"/>
    </row>
    <row r="32" spans="1:10" s="8" customFormat="1" ht="10" x14ac:dyDescent="0.2">
      <c r="A32" s="47"/>
      <c r="B32" s="47"/>
      <c r="C32" s="47"/>
      <c r="D32" s="47"/>
      <c r="E32" s="94"/>
      <c r="F32" s="94"/>
      <c r="G32" s="94"/>
      <c r="H32" s="94"/>
      <c r="I32" s="94"/>
      <c r="J32" s="94"/>
    </row>
    <row r="33" spans="1:10" s="8" customFormat="1" ht="10" x14ac:dyDescent="0.2">
      <c r="A33" s="47" t="s">
        <v>30</v>
      </c>
      <c r="B33" s="47"/>
      <c r="C33" s="47"/>
      <c r="D33" s="47"/>
      <c r="E33" s="94"/>
      <c r="F33" s="94"/>
      <c r="G33" s="94"/>
      <c r="H33" s="94"/>
      <c r="I33" s="94"/>
      <c r="J33" s="94"/>
    </row>
    <row r="34" spans="1:10" s="8" customFormat="1" ht="10" x14ac:dyDescent="0.2">
      <c r="A34" s="45" t="s">
        <v>182</v>
      </c>
      <c r="B34" s="45"/>
      <c r="C34" s="45"/>
      <c r="D34" s="45"/>
      <c r="E34" s="94">
        <v>0</v>
      </c>
      <c r="F34" s="94">
        <v>-36.979999999999997</v>
      </c>
      <c r="G34" s="94">
        <v>-73.885999999999996</v>
      </c>
      <c r="H34" s="94">
        <v>-76.7</v>
      </c>
      <c r="I34" s="94">
        <v>-80</v>
      </c>
      <c r="J34" s="94">
        <v>-80</v>
      </c>
    </row>
    <row r="35" spans="1:10" s="8" customFormat="1" ht="40" x14ac:dyDescent="0.2">
      <c r="A35" s="90" t="s">
        <v>127</v>
      </c>
      <c r="B35" s="121"/>
      <c r="C35" s="121"/>
      <c r="D35" s="121"/>
      <c r="E35" s="94"/>
      <c r="F35" s="94"/>
      <c r="G35" s="94"/>
      <c r="H35" s="94"/>
      <c r="I35" s="94"/>
      <c r="J35" s="94"/>
    </row>
    <row r="36" spans="1:10" s="8" customFormat="1" ht="10" x14ac:dyDescent="0.2">
      <c r="A36" s="45"/>
      <c r="B36" s="45"/>
      <c r="C36" s="45"/>
      <c r="D36" s="45"/>
      <c r="E36" s="94"/>
      <c r="F36" s="94"/>
      <c r="G36" s="94"/>
      <c r="H36" s="94"/>
      <c r="I36" s="94"/>
      <c r="J36" s="94"/>
    </row>
    <row r="37" spans="1:10" s="8" customFormat="1" ht="30" x14ac:dyDescent="0.2">
      <c r="A37" s="45" t="s">
        <v>111</v>
      </c>
      <c r="B37" s="45"/>
      <c r="C37" s="45"/>
      <c r="D37" s="45"/>
      <c r="E37" s="94">
        <v>0</v>
      </c>
      <c r="F37" s="94">
        <v>-103</v>
      </c>
      <c r="G37" s="94">
        <v>-209</v>
      </c>
      <c r="H37" s="94">
        <v>-383</v>
      </c>
      <c r="I37" s="94">
        <v>-385</v>
      </c>
      <c r="J37" s="94">
        <v>-385</v>
      </c>
    </row>
    <row r="38" spans="1:10" s="8" customFormat="1" ht="60" x14ac:dyDescent="0.2">
      <c r="A38" s="90" t="s">
        <v>128</v>
      </c>
      <c r="B38" s="121"/>
      <c r="C38" s="121"/>
      <c r="D38" s="121"/>
      <c r="E38" s="94"/>
      <c r="F38" s="94"/>
      <c r="G38" s="94"/>
      <c r="H38" s="94"/>
      <c r="I38" s="94"/>
      <c r="J38" s="94"/>
    </row>
    <row r="39" spans="1:10" s="8" customFormat="1" ht="10" x14ac:dyDescent="0.2">
      <c r="A39" s="45"/>
      <c r="B39" s="45"/>
      <c r="C39" s="45"/>
      <c r="D39" s="45"/>
      <c r="E39" s="94"/>
      <c r="F39" s="94"/>
      <c r="G39" s="94"/>
      <c r="H39" s="94"/>
      <c r="I39" s="94"/>
      <c r="J39" s="94"/>
    </row>
    <row r="40" spans="1:10" s="8" customFormat="1" ht="10" x14ac:dyDescent="0.2">
      <c r="A40" s="28" t="s">
        <v>181</v>
      </c>
      <c r="B40" s="28"/>
      <c r="C40" s="28"/>
      <c r="D40" s="28"/>
      <c r="E40" s="80">
        <v>0</v>
      </c>
      <c r="F40" s="80">
        <v>40</v>
      </c>
      <c r="G40" s="80">
        <v>75</v>
      </c>
      <c r="H40" s="80">
        <v>79</v>
      </c>
      <c r="I40" s="80">
        <v>41</v>
      </c>
      <c r="J40" s="80"/>
    </row>
    <row r="41" spans="1:10" s="8" customFormat="1" ht="34.5" customHeight="1" x14ac:dyDescent="0.2">
      <c r="A41" s="91" t="s">
        <v>129</v>
      </c>
      <c r="B41" s="122"/>
      <c r="C41" s="122"/>
      <c r="D41" s="122"/>
      <c r="E41" s="80"/>
      <c r="F41" s="80"/>
      <c r="G41" s="80"/>
      <c r="H41" s="80"/>
      <c r="I41" s="80"/>
      <c r="J41" s="80"/>
    </row>
    <row r="42" spans="1:10" s="8" customFormat="1" ht="10" x14ac:dyDescent="0.2">
      <c r="A42" s="28"/>
      <c r="B42" s="28"/>
      <c r="C42" s="28"/>
      <c r="D42" s="28"/>
      <c r="E42" s="80"/>
      <c r="F42" s="80"/>
      <c r="G42" s="80"/>
      <c r="H42" s="80"/>
      <c r="I42" s="80"/>
      <c r="J42" s="80"/>
    </row>
    <row r="43" spans="1:10" s="8" customFormat="1" ht="10" x14ac:dyDescent="0.2">
      <c r="A43" s="28" t="s">
        <v>189</v>
      </c>
      <c r="B43" s="28"/>
      <c r="C43" s="28"/>
      <c r="D43" s="28"/>
      <c r="E43" s="80">
        <v>0</v>
      </c>
      <c r="F43" s="80">
        <v>25.706</v>
      </c>
      <c r="G43" s="80">
        <v>26.646000000000001</v>
      </c>
      <c r="H43" s="80">
        <v>26.914999999999999</v>
      </c>
      <c r="I43" s="80">
        <v>26.724</v>
      </c>
      <c r="J43" s="80">
        <v>26.28</v>
      </c>
    </row>
    <row r="44" spans="1:10" s="8" customFormat="1" ht="100" x14ac:dyDescent="0.2">
      <c r="A44" s="91" t="s">
        <v>278</v>
      </c>
      <c r="B44" s="122"/>
      <c r="C44" s="122"/>
      <c r="D44" s="122"/>
      <c r="E44" s="80"/>
      <c r="F44" s="80"/>
      <c r="G44" s="80"/>
      <c r="H44" s="80"/>
      <c r="I44" s="80"/>
      <c r="J44" s="80"/>
    </row>
    <row r="45" spans="1:10" s="8" customFormat="1" ht="10" x14ac:dyDescent="0.2">
      <c r="A45" s="135"/>
      <c r="B45" s="135"/>
      <c r="C45" s="135"/>
      <c r="D45" s="135"/>
      <c r="E45" s="35"/>
      <c r="F45" s="80"/>
      <c r="G45" s="80"/>
      <c r="H45" s="80"/>
      <c r="I45" s="80"/>
      <c r="J45" s="80"/>
    </row>
    <row r="46" spans="1:10" s="8" customFormat="1" ht="14.5" x14ac:dyDescent="0.35">
      <c r="A46" s="195" t="s">
        <v>162</v>
      </c>
      <c r="B46" s="195"/>
      <c r="C46" s="195"/>
      <c r="D46" s="195"/>
      <c r="E46" s="199"/>
      <c r="F46" s="199"/>
      <c r="G46" s="199"/>
      <c r="H46" s="199"/>
      <c r="I46" s="199"/>
      <c r="J46" s="200"/>
    </row>
    <row r="47" spans="1:10" s="8" customFormat="1" ht="20" x14ac:dyDescent="0.2">
      <c r="A47" s="144" t="s">
        <v>180</v>
      </c>
      <c r="B47" s="112"/>
      <c r="C47" s="112"/>
      <c r="D47" s="112"/>
      <c r="E47" s="42">
        <v>-64.510999999999996</v>
      </c>
      <c r="F47" s="42">
        <v>-3.879</v>
      </c>
      <c r="G47" s="42">
        <v>-3.6579999999999999</v>
      </c>
      <c r="H47" s="42">
        <v>-9.8629999999999995</v>
      </c>
      <c r="I47" s="42">
        <v>-11.737</v>
      </c>
      <c r="J47" s="42">
        <v>-13.552</v>
      </c>
    </row>
    <row r="48" spans="1:10" s="8" customFormat="1" ht="110" x14ac:dyDescent="0.2">
      <c r="A48" s="153" t="s">
        <v>273</v>
      </c>
      <c r="B48" s="112"/>
      <c r="C48" s="112"/>
      <c r="D48" s="112"/>
      <c r="E48" s="42"/>
      <c r="F48" s="42"/>
      <c r="G48" s="42"/>
      <c r="H48" s="42"/>
      <c r="I48" s="42"/>
      <c r="J48" s="42"/>
    </row>
    <row r="49" spans="1:10" s="8" customFormat="1" ht="10" x14ac:dyDescent="0.2">
      <c r="A49" s="112"/>
      <c r="B49" s="112"/>
      <c r="C49" s="112"/>
      <c r="D49" s="112"/>
      <c r="E49" s="42"/>
      <c r="F49" s="42"/>
      <c r="G49" s="42"/>
      <c r="H49" s="42"/>
      <c r="I49" s="42"/>
      <c r="J49" s="42"/>
    </row>
    <row r="50" spans="1:10" s="8" customFormat="1" ht="10" x14ac:dyDescent="0.2">
      <c r="A50" s="112"/>
      <c r="B50" s="112"/>
      <c r="C50" s="112"/>
      <c r="D50" s="112"/>
      <c r="E50" s="42"/>
      <c r="F50" s="42"/>
      <c r="G50" s="42"/>
      <c r="H50" s="42"/>
      <c r="I50" s="42"/>
      <c r="J50" s="42"/>
    </row>
    <row r="51" spans="1:10" s="8" customFormat="1" ht="10" x14ac:dyDescent="0.2">
      <c r="A51" s="47" t="s">
        <v>30</v>
      </c>
      <c r="B51" s="134"/>
      <c r="C51" s="134"/>
      <c r="D51" s="134"/>
      <c r="E51" s="29"/>
      <c r="F51" s="29"/>
      <c r="G51" s="29"/>
      <c r="H51" s="29"/>
      <c r="I51" s="29"/>
      <c r="J51" s="29"/>
    </row>
    <row r="52" spans="1:10" s="8" customFormat="1" ht="10" x14ac:dyDescent="0.2">
      <c r="A52" s="106" t="s">
        <v>166</v>
      </c>
      <c r="B52" s="135"/>
      <c r="C52" s="135"/>
      <c r="D52" s="135"/>
      <c r="E52" s="80"/>
      <c r="F52" s="80"/>
      <c r="G52" s="80"/>
      <c r="H52" s="80"/>
      <c r="I52" s="80"/>
      <c r="J52" s="80">
        <v>160.28899999999999</v>
      </c>
    </row>
    <row r="53" spans="1:10" s="8" customFormat="1" ht="50" x14ac:dyDescent="0.2">
      <c r="A53" s="163" t="s">
        <v>274</v>
      </c>
      <c r="B53" s="135"/>
      <c r="C53" s="135"/>
      <c r="D53" s="135"/>
      <c r="E53" s="80"/>
      <c r="F53" s="80"/>
      <c r="G53" s="80"/>
      <c r="H53" s="80"/>
      <c r="I53" s="80"/>
      <c r="J53" s="80"/>
    </row>
    <row r="54" spans="1:10" s="8" customFormat="1" ht="10" x14ac:dyDescent="0.2">
      <c r="A54" s="154"/>
      <c r="B54" s="156"/>
      <c r="C54" s="156"/>
      <c r="D54" s="156"/>
      <c r="E54" s="80"/>
      <c r="F54" s="80"/>
      <c r="G54" s="80"/>
      <c r="H54" s="80"/>
      <c r="I54" s="80"/>
      <c r="J54" s="80"/>
    </row>
    <row r="55" spans="1:10" s="8" customFormat="1" ht="10" x14ac:dyDescent="0.2">
      <c r="A55" s="106" t="s">
        <v>276</v>
      </c>
      <c r="B55" s="156"/>
      <c r="C55" s="156"/>
      <c r="D55" s="156"/>
      <c r="E55" s="80"/>
      <c r="F55" s="80">
        <v>14.599</v>
      </c>
      <c r="G55" s="80">
        <v>14.849</v>
      </c>
      <c r="H55" s="80">
        <v>13.020999999999999</v>
      </c>
      <c r="I55" s="80">
        <v>14.042999999999999</v>
      </c>
      <c r="J55" s="80">
        <v>15.949</v>
      </c>
    </row>
    <row r="56" spans="1:10" s="8" customFormat="1" ht="30" x14ac:dyDescent="0.2">
      <c r="A56" s="156" t="s">
        <v>277</v>
      </c>
      <c r="B56" s="156"/>
      <c r="C56" s="156"/>
      <c r="D56" s="156"/>
      <c r="E56" s="35"/>
      <c r="F56" s="80"/>
      <c r="G56" s="80"/>
      <c r="H56" s="80"/>
      <c r="I56" s="80"/>
      <c r="J56" s="80"/>
    </row>
    <row r="57" spans="1:10" ht="12" customHeight="1" x14ac:dyDescent="0.2">
      <c r="A57" s="23"/>
      <c r="B57" s="23"/>
      <c r="C57" s="23"/>
      <c r="D57" s="23"/>
      <c r="E57" s="24"/>
      <c r="F57" s="24"/>
      <c r="G57" s="24"/>
      <c r="H57" s="24"/>
      <c r="I57" s="24"/>
      <c r="J57" s="24"/>
    </row>
    <row r="58" spans="1:10" ht="12" customHeight="1" x14ac:dyDescent="0.2">
      <c r="A58" s="4"/>
      <c r="B58" s="2"/>
      <c r="C58" s="2"/>
      <c r="D58" s="2"/>
      <c r="E58" s="2"/>
      <c r="F58" s="2"/>
      <c r="G58" s="2"/>
      <c r="H58" s="2"/>
      <c r="I58" s="2"/>
      <c r="J58" s="2"/>
    </row>
    <row r="59" spans="1:10" ht="12" customHeight="1" x14ac:dyDescent="0.2">
      <c r="A59" s="5"/>
      <c r="B59" s="37"/>
      <c r="C59" s="37"/>
      <c r="D59" s="37"/>
      <c r="E59" s="37"/>
      <c r="F59" s="37"/>
      <c r="G59" s="37"/>
      <c r="H59" s="37"/>
      <c r="I59" s="37"/>
      <c r="J59" s="37"/>
    </row>
    <row r="63" spans="1:10" ht="12" customHeight="1" x14ac:dyDescent="0.2">
      <c r="F63" s="2"/>
      <c r="G63" s="2"/>
      <c r="H63" s="2"/>
      <c r="I63" s="2"/>
      <c r="J63" s="2"/>
    </row>
  </sheetData>
  <mergeCells count="7">
    <mergeCell ref="A1:J1"/>
    <mergeCell ref="A12:J12"/>
    <mergeCell ref="A23:J23"/>
    <mergeCell ref="A28:J28"/>
    <mergeCell ref="A46:J46"/>
    <mergeCell ref="A14:J14"/>
    <mergeCell ref="A19:J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J53"/>
  <sheetViews>
    <sheetView topLeftCell="A33" workbookViewId="0">
      <selection activeCell="D15" sqref="D15"/>
    </sheetView>
  </sheetViews>
  <sheetFormatPr defaultColWidth="9.1796875" defaultRowHeight="17.25" customHeight="1" x14ac:dyDescent="0.2"/>
  <cols>
    <col min="1" max="1" width="55.81640625" style="6" customWidth="1"/>
    <col min="2" max="2" width="8.81640625" style="6" bestFit="1" customWidth="1"/>
    <col min="3" max="4" width="6.81640625" style="6" bestFit="1" customWidth="1"/>
    <col min="5" max="5" width="7.1796875" style="6" bestFit="1" customWidth="1"/>
    <col min="6" max="11" width="6.81640625" style="6" bestFit="1" customWidth="1"/>
    <col min="12" max="16384" width="9.1796875" style="6"/>
  </cols>
  <sheetData>
    <row r="1" spans="1:10" ht="17.25" customHeight="1" x14ac:dyDescent="0.35">
      <c r="A1" s="194" t="s">
        <v>39</v>
      </c>
      <c r="B1" s="194"/>
      <c r="C1" s="194"/>
      <c r="D1" s="194"/>
      <c r="E1" s="194"/>
      <c r="F1" s="194"/>
      <c r="G1" s="194"/>
      <c r="H1" s="194"/>
      <c r="I1" s="194"/>
      <c r="J1" s="193"/>
    </row>
    <row r="2" spans="1:10" ht="17.25" customHeight="1" x14ac:dyDescent="0.2">
      <c r="A2" s="19"/>
      <c r="B2" s="19">
        <v>2019</v>
      </c>
      <c r="C2" s="19">
        <v>2020</v>
      </c>
      <c r="D2" s="19">
        <v>2021</v>
      </c>
      <c r="E2" s="19">
        <v>2022</v>
      </c>
      <c r="F2" s="19">
        <v>2023</v>
      </c>
      <c r="G2" s="19">
        <v>2024</v>
      </c>
      <c r="H2" s="19">
        <v>2025</v>
      </c>
      <c r="I2" s="19">
        <v>2026</v>
      </c>
      <c r="J2" s="19">
        <v>2027</v>
      </c>
    </row>
    <row r="3" spans="1:10" ht="17.25" customHeight="1" x14ac:dyDescent="0.2">
      <c r="A3" s="20" t="s">
        <v>79</v>
      </c>
      <c r="B3" s="30">
        <v>608.29499999999996</v>
      </c>
      <c r="C3" s="30">
        <v>670.78399999999999</v>
      </c>
      <c r="D3" s="30">
        <v>701.71900000000005</v>
      </c>
      <c r="E3" s="30">
        <v>737.56799999999998</v>
      </c>
      <c r="F3" s="30">
        <v>737.56799999999998</v>
      </c>
      <c r="G3" s="30">
        <v>737.56799999999998</v>
      </c>
      <c r="H3" s="30">
        <v>737.56799999999998</v>
      </c>
      <c r="I3" s="30">
        <v>737.56799999999998</v>
      </c>
      <c r="J3" s="30">
        <v>737.56799999999998</v>
      </c>
    </row>
    <row r="4" spans="1:10" ht="17.25" customHeight="1" x14ac:dyDescent="0.2">
      <c r="A4" s="103" t="s">
        <v>137</v>
      </c>
      <c r="B4" s="107">
        <v>0</v>
      </c>
      <c r="C4" s="107">
        <v>0</v>
      </c>
      <c r="D4" s="107">
        <v>-5.8840000000000003</v>
      </c>
      <c r="E4" s="86">
        <v>0</v>
      </c>
      <c r="F4" s="86">
        <v>0</v>
      </c>
      <c r="G4" s="86">
        <v>0</v>
      </c>
      <c r="H4" s="86">
        <v>0</v>
      </c>
      <c r="I4" s="86">
        <v>0</v>
      </c>
      <c r="J4" s="86">
        <v>0</v>
      </c>
    </row>
    <row r="5" spans="1:10" ht="17.25" customHeight="1" x14ac:dyDescent="0.2">
      <c r="A5" s="103" t="s">
        <v>138</v>
      </c>
      <c r="B5" s="107">
        <v>-4.1329999999999245</v>
      </c>
      <c r="C5" s="107">
        <v>-0.98099999999999454</v>
      </c>
      <c r="D5" s="107">
        <v>0.90599999999993486</v>
      </c>
      <c r="E5" s="86">
        <v>0</v>
      </c>
      <c r="F5" s="86">
        <v>0</v>
      </c>
      <c r="G5" s="86">
        <v>0</v>
      </c>
      <c r="H5" s="86">
        <v>0</v>
      </c>
      <c r="I5" s="86">
        <v>0</v>
      </c>
      <c r="J5" s="86">
        <v>0</v>
      </c>
    </row>
    <row r="6" spans="1:10" ht="17.25" customHeight="1" x14ac:dyDescent="0.2">
      <c r="A6" s="22" t="s">
        <v>80</v>
      </c>
      <c r="B6" s="86">
        <v>0</v>
      </c>
      <c r="C6" s="86">
        <v>0</v>
      </c>
      <c r="D6" s="86">
        <v>0</v>
      </c>
      <c r="E6" s="31">
        <v>26.317000000000007</v>
      </c>
      <c r="F6" s="31">
        <v>26.317000000000007</v>
      </c>
      <c r="G6" s="31">
        <v>26.317000000000007</v>
      </c>
      <c r="H6" s="31">
        <v>26.317000000000007</v>
      </c>
      <c r="I6" s="31">
        <v>26.317000000000007</v>
      </c>
      <c r="J6" s="31">
        <v>26.317</v>
      </c>
    </row>
    <row r="7" spans="1:10" ht="17.25" customHeight="1" x14ac:dyDescent="0.2">
      <c r="A7" s="103" t="s">
        <v>139</v>
      </c>
      <c r="B7" s="107">
        <v>-9.3000000000074579E-2</v>
      </c>
      <c r="C7" s="107">
        <v>-7.36099999999999</v>
      </c>
      <c r="D7" s="107">
        <v>0.81399999999996453</v>
      </c>
      <c r="E7" s="107">
        <v>-49.314999999999941</v>
      </c>
      <c r="F7" s="107">
        <v>-4.72199999999998</v>
      </c>
      <c r="G7" s="107">
        <v>17.65300000000002</v>
      </c>
      <c r="H7" s="107">
        <v>48.902000000000044</v>
      </c>
      <c r="I7" s="107">
        <v>89.541000000000054</v>
      </c>
      <c r="J7" s="107">
        <v>89.541000000000054</v>
      </c>
    </row>
    <row r="8" spans="1:10" ht="17.25" customHeight="1" x14ac:dyDescent="0.2">
      <c r="A8" s="104" t="s">
        <v>100</v>
      </c>
      <c r="B8" s="109">
        <v>-4.2259999999999991</v>
      </c>
      <c r="C8" s="109">
        <v>-8.3419999999999845</v>
      </c>
      <c r="D8" s="109">
        <v>-4.164000000000101</v>
      </c>
      <c r="E8" s="109">
        <v>-22.997999999999934</v>
      </c>
      <c r="F8" s="109">
        <v>21.595000000000027</v>
      </c>
      <c r="G8" s="109">
        <v>43.970000000000027</v>
      </c>
      <c r="H8" s="109">
        <v>75.219000000000051</v>
      </c>
      <c r="I8" s="109">
        <v>115.85800000000006</v>
      </c>
      <c r="J8" s="109">
        <v>115.85800000000006</v>
      </c>
    </row>
    <row r="9" spans="1:10" ht="17.25" customHeight="1" x14ac:dyDescent="0.2">
      <c r="A9" s="25" t="s">
        <v>146</v>
      </c>
      <c r="B9" s="32">
        <v>604.06899999999996</v>
      </c>
      <c r="C9" s="32">
        <v>662.44200000000001</v>
      </c>
      <c r="D9" s="32">
        <v>697.55499999999995</v>
      </c>
      <c r="E9" s="32">
        <v>714.57</v>
      </c>
      <c r="F9" s="32">
        <v>759.16300000000001</v>
      </c>
      <c r="G9" s="32">
        <v>781.53800000000001</v>
      </c>
      <c r="H9" s="32">
        <v>812.78700000000003</v>
      </c>
      <c r="I9" s="32">
        <v>853.42600000000004</v>
      </c>
      <c r="J9" s="32">
        <v>853.42600000000004</v>
      </c>
    </row>
    <row r="10" spans="1:10" ht="10" x14ac:dyDescent="0.2">
      <c r="A10" s="20"/>
      <c r="B10" s="20"/>
      <c r="C10" s="20"/>
      <c r="D10" s="20"/>
      <c r="E10" s="20"/>
      <c r="F10" s="21"/>
      <c r="G10" s="21"/>
      <c r="H10" s="21"/>
      <c r="I10" s="21"/>
      <c r="J10" s="21"/>
    </row>
    <row r="11" spans="1:10" ht="30.65" customHeight="1" x14ac:dyDescent="0.35">
      <c r="A11" s="201" t="s">
        <v>51</v>
      </c>
      <c r="B11" s="201"/>
      <c r="C11" s="201"/>
      <c r="D11" s="201"/>
      <c r="E11" s="201"/>
      <c r="F11" s="202"/>
      <c r="G11" s="202"/>
      <c r="H11" s="202"/>
      <c r="I11" s="202"/>
      <c r="J11" s="204"/>
    </row>
    <row r="12" spans="1:10" ht="17.25" customHeight="1" x14ac:dyDescent="0.2">
      <c r="A12" s="20"/>
      <c r="B12" s="20"/>
      <c r="C12" s="20"/>
      <c r="D12" s="20"/>
      <c r="E12" s="20"/>
      <c r="F12" s="21"/>
      <c r="G12" s="21"/>
      <c r="H12" s="21"/>
      <c r="I12" s="21"/>
      <c r="J12" s="21"/>
    </row>
    <row r="13" spans="1:10" ht="17.25" customHeight="1" x14ac:dyDescent="0.35">
      <c r="A13" s="195" t="s">
        <v>143</v>
      </c>
      <c r="B13" s="196"/>
      <c r="C13" s="196"/>
      <c r="D13" s="196"/>
      <c r="E13" s="196"/>
      <c r="F13" s="196"/>
      <c r="G13" s="196"/>
      <c r="H13" s="196"/>
      <c r="I13" s="196"/>
      <c r="J13" s="196"/>
    </row>
    <row r="14" spans="1:10" ht="17.25" customHeight="1" x14ac:dyDescent="0.2">
      <c r="A14" s="22" t="s">
        <v>29</v>
      </c>
      <c r="B14" s="22"/>
      <c r="C14" s="22"/>
      <c r="D14" s="22"/>
      <c r="E14" s="22"/>
      <c r="F14" s="21"/>
      <c r="G14" s="21"/>
      <c r="H14" s="21"/>
      <c r="I14" s="21"/>
      <c r="J14" s="21"/>
    </row>
    <row r="15" spans="1:10" ht="17.25" customHeight="1" x14ac:dyDescent="0.2">
      <c r="A15" s="85" t="s">
        <v>140</v>
      </c>
      <c r="B15" s="22"/>
      <c r="C15" s="86"/>
      <c r="D15" s="86">
        <v>-5.8840000000000003</v>
      </c>
      <c r="E15" s="22"/>
      <c r="F15" s="21"/>
      <c r="G15" s="21"/>
      <c r="H15" s="21"/>
      <c r="I15" s="21"/>
      <c r="J15" s="21"/>
    </row>
    <row r="16" spans="1:10" ht="20" x14ac:dyDescent="0.2">
      <c r="A16" s="101" t="s">
        <v>194</v>
      </c>
      <c r="B16" s="22"/>
      <c r="C16" s="86"/>
      <c r="D16" s="86"/>
      <c r="E16" s="22"/>
      <c r="F16" s="21"/>
      <c r="G16" s="21"/>
      <c r="H16" s="21"/>
      <c r="I16" s="21"/>
      <c r="J16" s="21"/>
    </row>
    <row r="17" spans="1:10" ht="17.25" customHeight="1" x14ac:dyDescent="0.2">
      <c r="A17" s="22"/>
      <c r="B17" s="22"/>
      <c r="C17" s="22"/>
      <c r="D17" s="22"/>
      <c r="E17" s="22"/>
      <c r="F17" s="21"/>
      <c r="G17" s="21"/>
      <c r="H17" s="21"/>
      <c r="I17" s="21"/>
      <c r="J17" s="21"/>
    </row>
    <row r="18" spans="1:10" ht="17.25" customHeight="1" x14ac:dyDescent="0.35">
      <c r="A18" s="195" t="s">
        <v>142</v>
      </c>
      <c r="B18" s="196"/>
      <c r="C18" s="196"/>
      <c r="D18" s="196"/>
      <c r="E18" s="196"/>
      <c r="F18" s="196"/>
      <c r="G18" s="196"/>
      <c r="H18" s="196"/>
      <c r="I18" s="196"/>
      <c r="J18" s="196"/>
    </row>
    <row r="19" spans="1:10" ht="17.25" customHeight="1" x14ac:dyDescent="0.2">
      <c r="A19" s="22" t="s">
        <v>29</v>
      </c>
      <c r="B19" s="22"/>
      <c r="C19" s="22"/>
      <c r="D19" s="22"/>
      <c r="E19" s="22"/>
      <c r="F19" s="21"/>
      <c r="G19" s="21"/>
      <c r="H19" s="21"/>
      <c r="I19" s="21"/>
      <c r="J19" s="21"/>
    </row>
    <row r="20" spans="1:10" ht="17.25" customHeight="1" x14ac:dyDescent="0.2">
      <c r="A20" s="85" t="s">
        <v>144</v>
      </c>
      <c r="B20" s="86">
        <v>-4.133</v>
      </c>
      <c r="C20" s="86">
        <v>-0.98099999999999998</v>
      </c>
      <c r="D20" s="86">
        <v>0.90600000000000003</v>
      </c>
      <c r="E20" s="22"/>
      <c r="F20" s="21"/>
      <c r="G20" s="21"/>
      <c r="H20" s="21"/>
      <c r="I20" s="21"/>
      <c r="J20" s="21"/>
    </row>
    <row r="21" spans="1:10" ht="40" x14ac:dyDescent="0.2">
      <c r="A21" s="101" t="s">
        <v>195</v>
      </c>
      <c r="B21" s="22"/>
      <c r="C21" s="22"/>
      <c r="D21" s="22"/>
      <c r="E21" s="22"/>
      <c r="F21" s="21"/>
      <c r="G21" s="21"/>
      <c r="H21" s="21"/>
      <c r="I21" s="21"/>
      <c r="J21" s="21"/>
    </row>
    <row r="22" spans="1:10" ht="17.25" customHeight="1" x14ac:dyDescent="0.2">
      <c r="A22" s="20"/>
      <c r="B22" s="20"/>
      <c r="C22" s="20"/>
      <c r="D22" s="20"/>
      <c r="E22" s="20"/>
      <c r="F22" s="21"/>
      <c r="G22" s="21"/>
      <c r="H22" s="21"/>
      <c r="I22" s="21"/>
      <c r="J22" s="21"/>
    </row>
    <row r="23" spans="1:10" ht="17.25" customHeight="1" x14ac:dyDescent="0.35">
      <c r="A23" s="195" t="s">
        <v>83</v>
      </c>
      <c r="B23" s="195"/>
      <c r="C23" s="195"/>
      <c r="D23" s="195"/>
      <c r="E23" s="195"/>
      <c r="F23" s="199"/>
      <c r="G23" s="199"/>
      <c r="H23" s="199"/>
      <c r="I23" s="199"/>
      <c r="J23" s="200"/>
    </row>
    <row r="24" spans="1:10" ht="15" customHeight="1" x14ac:dyDescent="0.2">
      <c r="A24" s="41" t="s">
        <v>29</v>
      </c>
      <c r="B24" s="41"/>
      <c r="C24" s="41"/>
      <c r="D24" s="41"/>
      <c r="E24" s="41"/>
      <c r="F24" s="60"/>
      <c r="G24" s="60"/>
      <c r="H24" s="60"/>
      <c r="I24" s="60"/>
      <c r="J24" s="96"/>
    </row>
    <row r="25" spans="1:10" ht="15" customHeight="1" x14ac:dyDescent="0.2">
      <c r="A25" s="44" t="s">
        <v>82</v>
      </c>
      <c r="B25" s="44"/>
      <c r="C25" s="44"/>
      <c r="D25" s="161"/>
      <c r="E25" s="29">
        <v>26.317</v>
      </c>
      <c r="F25" s="29">
        <v>26.317</v>
      </c>
      <c r="G25" s="29">
        <v>26.317</v>
      </c>
      <c r="H25" s="29">
        <v>26.317</v>
      </c>
      <c r="I25" s="29">
        <v>26.317</v>
      </c>
      <c r="J25" s="29">
        <v>26.317</v>
      </c>
    </row>
    <row r="26" spans="1:10" ht="15" customHeight="1" x14ac:dyDescent="0.2">
      <c r="A26" s="44"/>
      <c r="B26" s="44"/>
      <c r="C26" s="44"/>
      <c r="D26" s="44"/>
      <c r="E26" s="29"/>
      <c r="F26" s="29"/>
      <c r="G26" s="29"/>
      <c r="H26" s="29"/>
      <c r="I26" s="29"/>
      <c r="J26" s="29"/>
    </row>
    <row r="27" spans="1:10" ht="15" customHeight="1" x14ac:dyDescent="0.35">
      <c r="A27" s="195" t="s">
        <v>152</v>
      </c>
      <c r="B27" s="195"/>
      <c r="C27" s="195"/>
      <c r="D27" s="195"/>
      <c r="E27" s="199"/>
      <c r="F27" s="199"/>
      <c r="G27" s="199"/>
      <c r="H27" s="199"/>
      <c r="I27" s="199"/>
      <c r="J27" s="200"/>
    </row>
    <row r="28" spans="1:10" ht="15" customHeight="1" x14ac:dyDescent="0.2">
      <c r="A28" s="112" t="s">
        <v>29</v>
      </c>
      <c r="B28" s="44"/>
      <c r="C28" s="44"/>
      <c r="D28" s="44"/>
      <c r="E28" s="29"/>
      <c r="F28" s="29"/>
      <c r="G28" s="29"/>
      <c r="H28" s="29"/>
      <c r="I28" s="29"/>
      <c r="J28" s="29"/>
    </row>
    <row r="29" spans="1:10" ht="15" customHeight="1" x14ac:dyDescent="0.2">
      <c r="A29" s="144" t="s">
        <v>172</v>
      </c>
      <c r="B29" s="161">
        <v>-9.2999999999999999E-2</v>
      </c>
      <c r="C29" s="161">
        <v>-7.3609999999999998</v>
      </c>
      <c r="D29" s="161">
        <v>0.81399999999999995</v>
      </c>
      <c r="E29" s="29">
        <v>-49.314999999999998</v>
      </c>
      <c r="F29" s="29"/>
      <c r="G29" s="29"/>
      <c r="H29" s="29"/>
      <c r="I29" s="29"/>
      <c r="J29" s="29"/>
    </row>
    <row r="30" spans="1:10" ht="90" x14ac:dyDescent="0.2">
      <c r="A30" s="158" t="s">
        <v>232</v>
      </c>
      <c r="B30" s="161"/>
      <c r="C30" s="161"/>
      <c r="D30" s="161"/>
      <c r="E30" s="29"/>
      <c r="F30" s="29"/>
      <c r="G30" s="29"/>
      <c r="H30" s="29"/>
      <c r="I30" s="29"/>
      <c r="J30" s="29"/>
    </row>
    <row r="31" spans="1:10" ht="15" customHeight="1" x14ac:dyDescent="0.2">
      <c r="A31" s="137"/>
      <c r="B31" s="161"/>
      <c r="C31" s="161"/>
      <c r="D31" s="161"/>
      <c r="E31" s="29"/>
      <c r="F31" s="29"/>
      <c r="G31" s="29"/>
      <c r="H31" s="29"/>
      <c r="I31" s="29"/>
      <c r="J31" s="29"/>
    </row>
    <row r="32" spans="1:10" ht="15" customHeight="1" x14ac:dyDescent="0.2">
      <c r="A32" s="17" t="s">
        <v>30</v>
      </c>
      <c r="B32" s="161"/>
      <c r="C32" s="161"/>
      <c r="D32" s="161"/>
      <c r="E32" s="29"/>
      <c r="F32" s="29"/>
      <c r="G32" s="29"/>
      <c r="H32" s="29"/>
      <c r="I32" s="29"/>
      <c r="J32" s="29"/>
    </row>
    <row r="33" spans="1:10" ht="15" customHeight="1" x14ac:dyDescent="0.2">
      <c r="A33" s="45" t="s">
        <v>196</v>
      </c>
      <c r="B33" s="161"/>
      <c r="C33" s="161"/>
      <c r="D33" s="161"/>
      <c r="E33" s="29"/>
      <c r="F33" s="29"/>
      <c r="G33" s="29"/>
      <c r="H33" s="29"/>
      <c r="I33" s="29"/>
      <c r="J33" s="29"/>
    </row>
    <row r="34" spans="1:10" ht="40" x14ac:dyDescent="0.2">
      <c r="A34" s="155" t="s">
        <v>192</v>
      </c>
      <c r="B34" s="161"/>
      <c r="C34" s="161"/>
      <c r="D34" s="161"/>
      <c r="E34" s="29"/>
      <c r="F34" s="29">
        <v>-20</v>
      </c>
      <c r="G34" s="29">
        <v>-20</v>
      </c>
      <c r="H34" s="29">
        <v>-20</v>
      </c>
      <c r="I34" s="29">
        <v>-20</v>
      </c>
      <c r="J34" s="29">
        <v>-20</v>
      </c>
    </row>
    <row r="35" spans="1:10" ht="15" customHeight="1" x14ac:dyDescent="0.2">
      <c r="A35" s="146"/>
      <c r="B35" s="44"/>
      <c r="C35" s="44"/>
      <c r="D35" s="44"/>
      <c r="E35" s="29"/>
      <c r="F35" s="29"/>
      <c r="G35" s="29"/>
      <c r="H35" s="29"/>
      <c r="I35" s="29"/>
      <c r="J35" s="29"/>
    </row>
    <row r="36" spans="1:10" ht="15" customHeight="1" x14ac:dyDescent="0.2">
      <c r="A36" s="44" t="s">
        <v>176</v>
      </c>
      <c r="B36" s="44"/>
      <c r="C36" s="44"/>
      <c r="D36" s="44"/>
      <c r="E36" s="29"/>
      <c r="F36" s="29">
        <v>15.278</v>
      </c>
      <c r="G36" s="29">
        <v>37.652999999999999</v>
      </c>
      <c r="H36" s="29">
        <v>68.902000000000001</v>
      </c>
      <c r="I36" s="29">
        <v>109.541</v>
      </c>
      <c r="J36" s="29">
        <v>109.541</v>
      </c>
    </row>
    <row r="37" spans="1:10" ht="30" x14ac:dyDescent="0.2">
      <c r="A37" s="159" t="s">
        <v>193</v>
      </c>
      <c r="B37" s="44"/>
      <c r="C37" s="44"/>
      <c r="D37" s="44"/>
      <c r="E37" s="29"/>
      <c r="F37" s="29"/>
      <c r="G37" s="29"/>
      <c r="H37" s="29"/>
      <c r="I37" s="29"/>
      <c r="J37" s="29"/>
    </row>
    <row r="38" spans="1:10" ht="9.75" customHeight="1" x14ac:dyDescent="0.2">
      <c r="A38" s="54"/>
      <c r="B38" s="54"/>
      <c r="C38" s="54"/>
      <c r="D38" s="54"/>
      <c r="E38" s="54"/>
      <c r="F38" s="27"/>
      <c r="G38" s="27"/>
      <c r="H38" s="27"/>
      <c r="I38" s="27"/>
      <c r="J38" s="27"/>
    </row>
    <row r="39" spans="1:10" ht="9.75" customHeight="1" x14ac:dyDescent="0.2">
      <c r="A39" s="4"/>
      <c r="B39" s="2"/>
      <c r="C39" s="2"/>
      <c r="D39" s="2"/>
      <c r="E39" s="2"/>
      <c r="F39" s="2"/>
      <c r="G39" s="2"/>
      <c r="H39" s="2"/>
      <c r="I39" s="2"/>
      <c r="J39" s="2"/>
    </row>
    <row r="40" spans="1:10" ht="9.75" customHeight="1" x14ac:dyDescent="0.2">
      <c r="A40" s="5"/>
      <c r="B40" s="36"/>
      <c r="C40" s="36"/>
      <c r="D40" s="36"/>
      <c r="E40" s="36"/>
      <c r="F40" s="36"/>
      <c r="G40" s="36"/>
      <c r="H40" s="36"/>
      <c r="I40" s="36"/>
      <c r="J40" s="36"/>
    </row>
    <row r="41" spans="1:10" ht="10" x14ac:dyDescent="0.2"/>
    <row r="42" spans="1:10" ht="12" customHeight="1" x14ac:dyDescent="0.2">
      <c r="A42" s="203" t="s">
        <v>297</v>
      </c>
      <c r="B42" s="203"/>
      <c r="C42" s="203"/>
      <c r="D42" s="203"/>
      <c r="E42" s="203"/>
    </row>
    <row r="43" spans="1:10" ht="12" customHeight="1" x14ac:dyDescent="0.2">
      <c r="A43" s="169"/>
      <c r="B43" s="169">
        <v>2019</v>
      </c>
      <c r="C43" s="169">
        <v>2020</v>
      </c>
      <c r="D43" s="169">
        <v>2021</v>
      </c>
      <c r="E43" s="169">
        <v>2022</v>
      </c>
    </row>
    <row r="44" spans="1:10" ht="12" customHeight="1" x14ac:dyDescent="0.2">
      <c r="A44" s="170" t="s">
        <v>283</v>
      </c>
      <c r="B44" s="171">
        <v>651.53699999999992</v>
      </c>
      <c r="C44" s="171">
        <v>682.24700000000007</v>
      </c>
      <c r="D44" s="180">
        <v>716.08600000000013</v>
      </c>
      <c r="E44" s="171">
        <v>737.56799999999998</v>
      </c>
    </row>
    <row r="45" spans="1:10" ht="12" customHeight="1" x14ac:dyDescent="0.2">
      <c r="A45" s="172" t="s">
        <v>284</v>
      </c>
      <c r="B45" s="173"/>
      <c r="C45" s="173"/>
      <c r="D45" s="181"/>
      <c r="E45" s="173"/>
    </row>
    <row r="46" spans="1:10" ht="12" customHeight="1" x14ac:dyDescent="0.2">
      <c r="A46" s="174" t="s">
        <v>285</v>
      </c>
      <c r="B46" s="173"/>
      <c r="C46" s="173"/>
      <c r="D46" s="173"/>
      <c r="E46" s="173">
        <v>26.317</v>
      </c>
    </row>
    <row r="47" spans="1:10" ht="12" customHeight="1" x14ac:dyDescent="0.2">
      <c r="A47" s="170" t="s">
        <v>287</v>
      </c>
      <c r="B47" s="180">
        <v>651.53699999999992</v>
      </c>
      <c r="C47" s="180">
        <v>682.24700000000007</v>
      </c>
      <c r="D47" s="180">
        <v>716.08600000000013</v>
      </c>
      <c r="E47" s="171">
        <v>763.88499999999999</v>
      </c>
    </row>
    <row r="48" spans="1:10" ht="12" customHeight="1" x14ac:dyDescent="0.2">
      <c r="A48" s="175" t="s">
        <v>288</v>
      </c>
      <c r="B48" s="176">
        <v>604.06899999999996</v>
      </c>
      <c r="C48" s="176">
        <v>662.44200000000001</v>
      </c>
      <c r="D48" s="176">
        <v>697.55499999999995</v>
      </c>
      <c r="E48" s="182">
        <v>714.57</v>
      </c>
    </row>
    <row r="49" spans="1:5" ht="12" customHeight="1" x14ac:dyDescent="0.2">
      <c r="A49" s="175" t="s">
        <v>289</v>
      </c>
      <c r="B49" s="176">
        <v>-47.467999999999961</v>
      </c>
      <c r="C49" s="176">
        <v>-19.805000000000064</v>
      </c>
      <c r="D49" s="176">
        <v>-18.531000000000176</v>
      </c>
      <c r="E49" s="176">
        <v>-49.314999999999941</v>
      </c>
    </row>
    <row r="50" spans="1:5" ht="12" customHeight="1" x14ac:dyDescent="0.2">
      <c r="A50" s="177" t="s">
        <v>290</v>
      </c>
      <c r="B50" s="173"/>
      <c r="C50" s="173"/>
      <c r="D50" s="176"/>
      <c r="E50" s="173"/>
    </row>
    <row r="51" spans="1:5" ht="12" customHeight="1" x14ac:dyDescent="0.2">
      <c r="A51" s="177" t="s">
        <v>291</v>
      </c>
      <c r="B51" s="173">
        <v>0</v>
      </c>
      <c r="C51" s="173">
        <v>0</v>
      </c>
      <c r="D51" s="173">
        <v>0</v>
      </c>
      <c r="E51" s="173">
        <v>0</v>
      </c>
    </row>
    <row r="52" spans="1:5" ht="12" customHeight="1" x14ac:dyDescent="0.2">
      <c r="A52" s="177" t="s">
        <v>292</v>
      </c>
      <c r="B52" s="173">
        <v>0</v>
      </c>
      <c r="C52" s="173">
        <v>0</v>
      </c>
      <c r="D52" s="173">
        <v>0</v>
      </c>
      <c r="E52" s="173">
        <v>0</v>
      </c>
    </row>
    <row r="53" spans="1:5" ht="12" customHeight="1" x14ac:dyDescent="0.2">
      <c r="A53" s="178" t="s">
        <v>293</v>
      </c>
      <c r="B53" s="179">
        <v>-47.467999999999961</v>
      </c>
      <c r="C53" s="179">
        <v>-19.805000000000064</v>
      </c>
      <c r="D53" s="179">
        <v>-18.531000000000176</v>
      </c>
      <c r="E53" s="179">
        <v>-49.314999999999941</v>
      </c>
    </row>
  </sheetData>
  <mergeCells count="7">
    <mergeCell ref="A42:E42"/>
    <mergeCell ref="A27:J27"/>
    <mergeCell ref="A1:J1"/>
    <mergeCell ref="A23:J23"/>
    <mergeCell ref="A11:J11"/>
    <mergeCell ref="A13:J13"/>
    <mergeCell ref="A18:J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J37"/>
  <sheetViews>
    <sheetView topLeftCell="A2" workbookViewId="0">
      <selection activeCell="E14" sqref="E14"/>
    </sheetView>
  </sheetViews>
  <sheetFormatPr defaultColWidth="9.1796875" defaultRowHeight="10" x14ac:dyDescent="0.2"/>
  <cols>
    <col min="1" max="1" width="53" style="6" customWidth="1"/>
    <col min="2" max="11" width="8.54296875" style="6" customWidth="1"/>
    <col min="12" max="16384" width="9.1796875" style="6"/>
  </cols>
  <sheetData>
    <row r="1" spans="1:10" ht="22.5" customHeight="1" x14ac:dyDescent="0.35">
      <c r="A1" s="194" t="s">
        <v>18</v>
      </c>
      <c r="B1" s="194"/>
      <c r="C1" s="194"/>
      <c r="D1" s="194"/>
      <c r="E1" s="194"/>
      <c r="F1" s="194"/>
      <c r="G1" s="194"/>
      <c r="H1" s="194"/>
      <c r="I1" s="194"/>
      <c r="J1" s="193"/>
    </row>
    <row r="2" spans="1:10" ht="15" customHeight="1" x14ac:dyDescent="0.2">
      <c r="A2" s="19"/>
      <c r="B2" s="19">
        <v>2019</v>
      </c>
      <c r="C2" s="19">
        <v>2020</v>
      </c>
      <c r="D2" s="19">
        <v>2021</v>
      </c>
      <c r="E2" s="19">
        <v>2022</v>
      </c>
      <c r="F2" s="19">
        <v>2023</v>
      </c>
      <c r="G2" s="19">
        <v>2024</v>
      </c>
      <c r="H2" s="19">
        <v>2025</v>
      </c>
      <c r="I2" s="19">
        <v>2026</v>
      </c>
      <c r="J2" s="19">
        <v>2027</v>
      </c>
    </row>
    <row r="3" spans="1:10" ht="15" customHeight="1" x14ac:dyDescent="0.2">
      <c r="A3" s="20" t="s">
        <v>79</v>
      </c>
      <c r="B3" s="30">
        <v>793.69799999999998</v>
      </c>
      <c r="C3" s="30">
        <v>762.68899999999996</v>
      </c>
      <c r="D3" s="30">
        <v>834.10500000000002</v>
      </c>
      <c r="E3" s="30">
        <v>847.57899999999995</v>
      </c>
      <c r="F3" s="30">
        <v>847.57799999999997</v>
      </c>
      <c r="G3" s="30">
        <v>847.57799999999997</v>
      </c>
      <c r="H3" s="30">
        <v>847.57799999999997</v>
      </c>
      <c r="I3" s="30">
        <v>847.57799999999997</v>
      </c>
      <c r="J3" s="30">
        <v>847.57799999999997</v>
      </c>
    </row>
    <row r="4" spans="1:10" ht="15" customHeight="1" x14ac:dyDescent="0.2">
      <c r="A4" s="103" t="s">
        <v>137</v>
      </c>
      <c r="B4" s="107">
        <v>0</v>
      </c>
      <c r="C4" s="107">
        <v>0</v>
      </c>
      <c r="D4" s="107">
        <v>-4.08</v>
      </c>
      <c r="E4" s="86">
        <v>0</v>
      </c>
      <c r="F4" s="86">
        <v>0</v>
      </c>
      <c r="G4" s="86">
        <v>0</v>
      </c>
      <c r="H4" s="86">
        <v>0</v>
      </c>
      <c r="I4" s="86">
        <v>0</v>
      </c>
      <c r="J4" s="86">
        <v>0</v>
      </c>
    </row>
    <row r="5" spans="1:10" ht="15" customHeight="1" x14ac:dyDescent="0.2">
      <c r="A5" s="103" t="s">
        <v>138</v>
      </c>
      <c r="B5" s="107">
        <v>-1.5939999999999372</v>
      </c>
      <c r="C5" s="107">
        <v>-0.70999999999992269</v>
      </c>
      <c r="D5" s="107">
        <v>-9.2350000000000527</v>
      </c>
      <c r="E5" s="86">
        <v>0</v>
      </c>
      <c r="F5" s="86">
        <v>0</v>
      </c>
      <c r="G5" s="86">
        <v>0</v>
      </c>
      <c r="H5" s="86">
        <v>0</v>
      </c>
      <c r="I5" s="86">
        <v>0</v>
      </c>
      <c r="J5" s="86">
        <v>0</v>
      </c>
    </row>
    <row r="6" spans="1:10" ht="15" customHeight="1" x14ac:dyDescent="0.2">
      <c r="A6" s="22" t="s">
        <v>80</v>
      </c>
      <c r="B6" s="86">
        <v>0</v>
      </c>
      <c r="C6" s="86">
        <v>0</v>
      </c>
      <c r="D6" s="86">
        <v>0</v>
      </c>
      <c r="E6" s="31">
        <v>29.400000000000091</v>
      </c>
      <c r="F6" s="31">
        <v>29.399999999999977</v>
      </c>
      <c r="G6" s="31">
        <v>29.399999999999977</v>
      </c>
      <c r="H6" s="31">
        <v>29.399999999999977</v>
      </c>
      <c r="I6" s="31">
        <v>29.399999999999977</v>
      </c>
      <c r="J6" s="31">
        <v>29.4</v>
      </c>
    </row>
    <row r="7" spans="1:10" ht="15" customHeight="1" x14ac:dyDescent="0.2">
      <c r="A7" s="103" t="s">
        <v>139</v>
      </c>
      <c r="B7" s="107">
        <v>-5.7000000000016371E-2</v>
      </c>
      <c r="C7" s="107">
        <v>-3.6330000000000382</v>
      </c>
      <c r="D7" s="107">
        <v>-4.8049999999999518</v>
      </c>
      <c r="E7" s="107">
        <v>-47.852000000000089</v>
      </c>
      <c r="F7" s="107">
        <v>-12.841999999999985</v>
      </c>
      <c r="G7" s="107">
        <v>-12.841999999999985</v>
      </c>
      <c r="H7" s="107">
        <v>-12.841999999999985</v>
      </c>
      <c r="I7" s="107">
        <v>-12.841999999999985</v>
      </c>
      <c r="J7" s="107">
        <v>-12.842000000000006</v>
      </c>
    </row>
    <row r="8" spans="1:10" ht="15" customHeight="1" x14ac:dyDescent="0.2">
      <c r="A8" s="104" t="s">
        <v>100</v>
      </c>
      <c r="B8" s="109">
        <v>-1.6509999999999536</v>
      </c>
      <c r="C8" s="109">
        <v>-4.3429999999999609</v>
      </c>
      <c r="D8" s="109">
        <v>-18.120000000000005</v>
      </c>
      <c r="E8" s="109">
        <v>-18.451999999999998</v>
      </c>
      <c r="F8" s="109">
        <v>16.557999999999993</v>
      </c>
      <c r="G8" s="109">
        <v>16.557999999999993</v>
      </c>
      <c r="H8" s="109">
        <v>16.557999999999993</v>
      </c>
      <c r="I8" s="109">
        <v>16.557999999999993</v>
      </c>
      <c r="J8" s="109">
        <v>16.557999999999993</v>
      </c>
    </row>
    <row r="9" spans="1:10" ht="15" customHeight="1" x14ac:dyDescent="0.2">
      <c r="A9" s="25" t="s">
        <v>146</v>
      </c>
      <c r="B9" s="32">
        <v>792.04700000000003</v>
      </c>
      <c r="C9" s="32">
        <v>758.346</v>
      </c>
      <c r="D9" s="32">
        <v>815.98500000000001</v>
      </c>
      <c r="E9" s="32">
        <v>829.12699999999995</v>
      </c>
      <c r="F9" s="32">
        <v>864.13599999999997</v>
      </c>
      <c r="G9" s="32">
        <v>864.13599999999997</v>
      </c>
      <c r="H9" s="32">
        <v>864.13599999999997</v>
      </c>
      <c r="I9" s="32">
        <v>864.13599999999997</v>
      </c>
      <c r="J9" s="32">
        <v>864.13599999999997</v>
      </c>
    </row>
    <row r="10" spans="1:10" x14ac:dyDescent="0.2">
      <c r="A10" s="20"/>
      <c r="B10" s="20"/>
      <c r="C10" s="20"/>
      <c r="D10" s="20"/>
      <c r="E10" s="20"/>
      <c r="F10" s="21"/>
      <c r="G10" s="21"/>
      <c r="H10" s="21"/>
      <c r="I10" s="21"/>
      <c r="J10" s="21"/>
    </row>
    <row r="11" spans="1:10" ht="15" customHeight="1" x14ac:dyDescent="0.35">
      <c r="A11" s="201" t="s">
        <v>53</v>
      </c>
      <c r="B11" s="201"/>
      <c r="C11" s="201"/>
      <c r="D11" s="201"/>
      <c r="E11" s="201"/>
      <c r="F11" s="202"/>
      <c r="G11" s="202"/>
      <c r="H11" s="202"/>
      <c r="I11" s="202"/>
      <c r="J11" s="204"/>
    </row>
    <row r="12" spans="1:10" ht="15" customHeight="1" x14ac:dyDescent="0.2">
      <c r="A12" s="20"/>
      <c r="B12" s="20"/>
      <c r="C12" s="20"/>
      <c r="D12" s="20"/>
      <c r="E12" s="20"/>
      <c r="F12" s="21"/>
      <c r="G12" s="21"/>
      <c r="H12" s="21"/>
      <c r="I12" s="21"/>
      <c r="J12" s="21"/>
    </row>
    <row r="13" spans="1:10" ht="15" customHeight="1" x14ac:dyDescent="0.35">
      <c r="A13" s="195" t="s">
        <v>147</v>
      </c>
      <c r="B13" s="195"/>
      <c r="C13" s="195"/>
      <c r="D13" s="195"/>
      <c r="E13" s="199"/>
      <c r="F13" s="200"/>
      <c r="G13" s="200"/>
      <c r="H13" s="200"/>
      <c r="I13" s="200"/>
      <c r="J13" s="200"/>
    </row>
    <row r="14" spans="1:10" ht="15" customHeight="1" x14ac:dyDescent="0.2">
      <c r="A14" s="105" t="s">
        <v>29</v>
      </c>
      <c r="B14" s="18"/>
      <c r="C14" s="18"/>
      <c r="D14" s="18"/>
      <c r="E14" s="21"/>
      <c r="F14" s="21"/>
      <c r="G14" s="21"/>
      <c r="H14" s="21"/>
      <c r="I14" s="21"/>
      <c r="J14" s="21"/>
    </row>
    <row r="15" spans="1:10" ht="15" customHeight="1" x14ac:dyDescent="0.2">
      <c r="A15" s="106" t="s">
        <v>140</v>
      </c>
      <c r="B15" s="18"/>
      <c r="C15" s="18"/>
      <c r="D15" s="92">
        <v>-4.08</v>
      </c>
      <c r="E15" s="92"/>
      <c r="F15" s="21"/>
      <c r="G15" s="21"/>
      <c r="H15" s="21"/>
      <c r="I15" s="21"/>
      <c r="J15" s="21"/>
    </row>
    <row r="16" spans="1:10" ht="22" customHeight="1" x14ac:dyDescent="0.2">
      <c r="A16" s="102" t="s">
        <v>197</v>
      </c>
      <c r="B16" s="18"/>
      <c r="C16" s="18"/>
      <c r="D16" s="107"/>
      <c r="E16" s="21"/>
      <c r="F16" s="21"/>
      <c r="G16" s="21"/>
      <c r="H16" s="21"/>
      <c r="I16" s="21"/>
      <c r="J16" s="21"/>
    </row>
    <row r="17" spans="1:10" ht="15" customHeight="1" x14ac:dyDescent="0.2">
      <c r="A17" s="28"/>
      <c r="B17" s="95"/>
      <c r="C17" s="95"/>
      <c r="D17" s="95"/>
      <c r="E17" s="43"/>
      <c r="F17" s="21"/>
      <c r="G17" s="21"/>
      <c r="H17" s="21"/>
      <c r="I17" s="21"/>
      <c r="J17" s="21"/>
    </row>
    <row r="18" spans="1:10" ht="15" customHeight="1" x14ac:dyDescent="0.35">
      <c r="A18" s="195" t="s">
        <v>142</v>
      </c>
      <c r="B18" s="195"/>
      <c r="C18" s="195"/>
      <c r="D18" s="195"/>
      <c r="E18" s="199"/>
      <c r="F18" s="200"/>
      <c r="G18" s="200"/>
      <c r="H18" s="200"/>
      <c r="I18" s="200"/>
      <c r="J18" s="200"/>
    </row>
    <row r="19" spans="1:10" ht="15" customHeight="1" x14ac:dyDescent="0.2">
      <c r="A19" s="105" t="s">
        <v>29</v>
      </c>
      <c r="B19" s="108"/>
      <c r="C19" s="108"/>
      <c r="D19" s="108"/>
      <c r="E19" s="102"/>
      <c r="F19" s="21"/>
      <c r="G19" s="21"/>
      <c r="H19" s="21"/>
      <c r="I19" s="21"/>
      <c r="J19" s="21"/>
    </row>
    <row r="20" spans="1:10" ht="15" customHeight="1" x14ac:dyDescent="0.2">
      <c r="A20" s="106" t="s">
        <v>144</v>
      </c>
      <c r="B20" s="80">
        <v>-1.5940000000000001</v>
      </c>
      <c r="C20" s="80">
        <v>-0.71</v>
      </c>
      <c r="D20" s="43">
        <v>-9.2349999999999994</v>
      </c>
      <c r="E20" s="43"/>
      <c r="F20" s="21"/>
      <c r="G20" s="21"/>
      <c r="H20" s="21"/>
      <c r="I20" s="21"/>
      <c r="J20" s="21"/>
    </row>
    <row r="21" spans="1:10" ht="60" x14ac:dyDescent="0.2">
      <c r="A21" s="102" t="s">
        <v>198</v>
      </c>
      <c r="B21" s="95"/>
      <c r="C21" s="95"/>
      <c r="D21" s="95"/>
      <c r="E21" s="43"/>
      <c r="F21" s="21"/>
      <c r="G21" s="21"/>
      <c r="H21" s="21"/>
      <c r="I21" s="21"/>
      <c r="J21" s="21"/>
    </row>
    <row r="22" spans="1:10" ht="15" customHeight="1" x14ac:dyDescent="0.2">
      <c r="A22" s="20"/>
      <c r="B22" s="20"/>
      <c r="C22" s="20"/>
      <c r="D22" s="20"/>
      <c r="E22" s="20"/>
      <c r="F22" s="21"/>
      <c r="G22" s="21"/>
      <c r="H22" s="21"/>
      <c r="I22" s="21"/>
      <c r="J22" s="21"/>
    </row>
    <row r="23" spans="1:10" ht="14.5" x14ac:dyDescent="0.35">
      <c r="A23" s="195" t="s">
        <v>83</v>
      </c>
      <c r="B23" s="195"/>
      <c r="C23" s="195"/>
      <c r="D23" s="195"/>
      <c r="E23" s="195"/>
      <c r="F23" s="199"/>
      <c r="G23" s="199"/>
      <c r="H23" s="199"/>
      <c r="I23" s="199"/>
      <c r="J23" s="200"/>
    </row>
    <row r="24" spans="1:10" x14ac:dyDescent="0.2">
      <c r="A24" s="41" t="s">
        <v>29</v>
      </c>
      <c r="B24" s="41"/>
      <c r="C24" s="41"/>
      <c r="D24" s="41"/>
      <c r="E24" s="41"/>
      <c r="F24" s="50"/>
      <c r="G24" s="50"/>
      <c r="H24" s="50"/>
      <c r="I24" s="50"/>
      <c r="J24" s="96"/>
    </row>
    <row r="25" spans="1:10" x14ac:dyDescent="0.2">
      <c r="A25" s="44" t="s">
        <v>82</v>
      </c>
      <c r="B25" s="44"/>
      <c r="C25" s="44"/>
      <c r="D25" s="44"/>
      <c r="E25" s="29">
        <v>29.4</v>
      </c>
      <c r="F25" s="29">
        <v>29.4</v>
      </c>
      <c r="G25" s="29">
        <v>29.4</v>
      </c>
      <c r="H25" s="29">
        <v>29.4</v>
      </c>
      <c r="I25" s="29">
        <v>29.4</v>
      </c>
      <c r="J25" s="29">
        <v>29.4</v>
      </c>
    </row>
    <row r="26" spans="1:10" x14ac:dyDescent="0.2">
      <c r="A26" s="44"/>
      <c r="B26" s="44"/>
      <c r="C26" s="44"/>
      <c r="D26" s="44"/>
      <c r="E26" s="29"/>
      <c r="F26" s="29"/>
      <c r="G26" s="29"/>
      <c r="H26" s="29"/>
      <c r="I26" s="29"/>
      <c r="J26" s="29"/>
    </row>
    <row r="27" spans="1:10" ht="14.5" x14ac:dyDescent="0.35">
      <c r="A27" s="195" t="s">
        <v>152</v>
      </c>
      <c r="B27" s="195"/>
      <c r="C27" s="195"/>
      <c r="D27" s="195"/>
      <c r="E27" s="199"/>
      <c r="F27" s="199"/>
      <c r="G27" s="199"/>
      <c r="H27" s="199"/>
      <c r="I27" s="199"/>
      <c r="J27" s="200"/>
    </row>
    <row r="28" spans="1:10" x14ac:dyDescent="0.2">
      <c r="A28" s="112" t="s">
        <v>29</v>
      </c>
      <c r="B28" s="44"/>
      <c r="C28" s="44"/>
      <c r="D28" s="44"/>
      <c r="E28" s="29"/>
      <c r="F28" s="29"/>
      <c r="G28" s="29"/>
      <c r="H28" s="29"/>
      <c r="I28" s="29"/>
      <c r="J28" s="29"/>
    </row>
    <row r="29" spans="1:10" x14ac:dyDescent="0.2">
      <c r="A29" s="144" t="s">
        <v>172</v>
      </c>
      <c r="B29" s="161">
        <v>-5.7000000000000002E-2</v>
      </c>
      <c r="C29" s="161">
        <v>-3.633</v>
      </c>
      <c r="D29" s="161">
        <v>-4.8049999999999997</v>
      </c>
      <c r="E29" s="29">
        <v>-47.851999999999997</v>
      </c>
      <c r="F29" s="29">
        <v>-23.925999999999998</v>
      </c>
      <c r="G29" s="29">
        <v>-23.925999999999998</v>
      </c>
      <c r="H29" s="29">
        <v>-23.925999999999998</v>
      </c>
      <c r="I29" s="29">
        <v>-23.925999999999998</v>
      </c>
      <c r="J29" s="29">
        <v>-23.925999999999998</v>
      </c>
    </row>
    <row r="30" spans="1:10" ht="60" x14ac:dyDescent="0.2">
      <c r="A30" s="158" t="s">
        <v>199</v>
      </c>
      <c r="B30" s="161"/>
      <c r="C30" s="161"/>
      <c r="D30" s="161"/>
      <c r="E30" s="29"/>
      <c r="F30" s="29"/>
      <c r="G30" s="29"/>
      <c r="H30" s="29"/>
      <c r="I30" s="29"/>
      <c r="J30" s="29"/>
    </row>
    <row r="31" spans="1:10" x14ac:dyDescent="0.2">
      <c r="A31" s="44"/>
      <c r="B31" s="161"/>
      <c r="C31" s="161"/>
      <c r="D31" s="161"/>
      <c r="E31" s="29"/>
      <c r="F31" s="29"/>
      <c r="G31" s="29"/>
      <c r="H31" s="29"/>
      <c r="I31" s="29"/>
      <c r="J31" s="29"/>
    </row>
    <row r="32" spans="1:10" x14ac:dyDescent="0.2">
      <c r="A32" s="17" t="s">
        <v>30</v>
      </c>
      <c r="B32" s="161"/>
      <c r="C32" s="161"/>
      <c r="D32" s="161"/>
      <c r="E32" s="29"/>
      <c r="F32" s="29"/>
      <c r="G32" s="29"/>
      <c r="H32" s="29"/>
      <c r="I32" s="29"/>
      <c r="J32" s="29"/>
    </row>
    <row r="33" spans="1:10" x14ac:dyDescent="0.2">
      <c r="A33" s="44" t="s">
        <v>176</v>
      </c>
      <c r="B33" s="161"/>
      <c r="C33" s="161"/>
      <c r="D33" s="161"/>
      <c r="E33" s="29"/>
      <c r="F33" s="29">
        <v>11.084</v>
      </c>
      <c r="G33" s="29">
        <v>11.084</v>
      </c>
      <c r="H33" s="29">
        <v>11.084</v>
      </c>
      <c r="I33" s="29">
        <v>11.084</v>
      </c>
      <c r="J33" s="29">
        <v>11.084</v>
      </c>
    </row>
    <row r="34" spans="1:10" ht="20" x14ac:dyDescent="0.2">
      <c r="A34" s="159" t="s">
        <v>200</v>
      </c>
      <c r="B34" s="44"/>
      <c r="C34" s="44"/>
      <c r="D34" s="44"/>
      <c r="E34" s="29"/>
      <c r="F34" s="29"/>
      <c r="G34" s="29"/>
      <c r="H34" s="29"/>
      <c r="I34" s="29"/>
      <c r="J34" s="29"/>
    </row>
    <row r="35" spans="1:10" x14ac:dyDescent="0.2">
      <c r="A35" s="54"/>
      <c r="B35" s="54"/>
      <c r="C35" s="54"/>
      <c r="D35" s="54"/>
      <c r="E35" s="54"/>
      <c r="F35" s="27"/>
      <c r="G35" s="27"/>
      <c r="H35" s="27"/>
      <c r="I35" s="27"/>
      <c r="J35" s="27"/>
    </row>
    <row r="36" spans="1:10" x14ac:dyDescent="0.2">
      <c r="A36" s="4"/>
      <c r="B36" s="2"/>
      <c r="C36" s="2"/>
      <c r="D36" s="2"/>
      <c r="E36" s="2"/>
      <c r="F36" s="2"/>
      <c r="G36" s="2"/>
      <c r="H36" s="2"/>
      <c r="I36" s="2"/>
      <c r="J36" s="2"/>
    </row>
    <row r="37" spans="1:10" x14ac:dyDescent="0.2">
      <c r="A37" s="5"/>
      <c r="B37" s="37"/>
      <c r="C37" s="37"/>
      <c r="D37" s="37"/>
      <c r="E37" s="37"/>
      <c r="F37" s="37"/>
      <c r="G37" s="37"/>
      <c r="H37" s="37"/>
      <c r="I37" s="37"/>
      <c r="J37" s="37"/>
    </row>
  </sheetData>
  <mergeCells count="6">
    <mergeCell ref="A27:J27"/>
    <mergeCell ref="A1:J1"/>
    <mergeCell ref="A11:J11"/>
    <mergeCell ref="A23:J23"/>
    <mergeCell ref="A13:J13"/>
    <mergeCell ref="A18:J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N62"/>
  <sheetViews>
    <sheetView workbookViewId="0">
      <selection activeCell="L14" sqref="L14"/>
    </sheetView>
  </sheetViews>
  <sheetFormatPr defaultColWidth="9.1796875" defaultRowHeight="10" x14ac:dyDescent="0.2"/>
  <cols>
    <col min="1" max="1" width="45.54296875" style="6" customWidth="1"/>
    <col min="2" max="2" width="6.1796875" style="6" bestFit="1" customWidth="1"/>
    <col min="3" max="4" width="5.453125" style="6" bestFit="1" customWidth="1"/>
    <col min="5" max="5" width="6.81640625" style="6" bestFit="1" customWidth="1"/>
    <col min="6" max="6" width="8.81640625" style="6" bestFit="1" customWidth="1"/>
    <col min="7" max="9" width="6.81640625" style="6" bestFit="1" customWidth="1"/>
    <col min="10" max="11" width="7.81640625" style="6" bestFit="1" customWidth="1"/>
    <col min="12" max="15" width="6.81640625" style="6" bestFit="1" customWidth="1"/>
    <col min="16" max="16384" width="9.1796875" style="6"/>
  </cols>
  <sheetData>
    <row r="1" spans="1:10" ht="15" customHeight="1" x14ac:dyDescent="0.35">
      <c r="A1" s="194" t="s">
        <v>40</v>
      </c>
      <c r="B1" s="194"/>
      <c r="C1" s="194"/>
      <c r="D1" s="194"/>
      <c r="E1" s="194"/>
      <c r="F1" s="194"/>
      <c r="G1" s="194"/>
      <c r="H1" s="194"/>
      <c r="I1" s="194"/>
      <c r="J1" s="193"/>
    </row>
    <row r="2" spans="1:10" ht="15" customHeight="1" x14ac:dyDescent="0.2">
      <c r="A2" s="19"/>
      <c r="B2" s="19">
        <v>2019</v>
      </c>
      <c r="C2" s="19">
        <v>2020</v>
      </c>
      <c r="D2" s="19">
        <v>2021</v>
      </c>
      <c r="E2" s="19">
        <v>2022</v>
      </c>
      <c r="F2" s="19">
        <v>2023</v>
      </c>
      <c r="G2" s="19">
        <v>2024</v>
      </c>
      <c r="H2" s="19">
        <v>2025</v>
      </c>
      <c r="I2" s="19">
        <v>2026</v>
      </c>
      <c r="J2" s="19">
        <v>2027</v>
      </c>
    </row>
    <row r="3" spans="1:10" x14ac:dyDescent="0.2">
      <c r="A3" s="20" t="s">
        <v>79</v>
      </c>
      <c r="B3" s="30">
        <v>803.596</v>
      </c>
      <c r="C3" s="30">
        <v>818.41200000000003</v>
      </c>
      <c r="D3" s="30">
        <v>912.798</v>
      </c>
      <c r="E3" s="30">
        <v>869.89599999999996</v>
      </c>
      <c r="F3" s="30">
        <v>866.89499999999998</v>
      </c>
      <c r="G3" s="30">
        <v>866.89499999999998</v>
      </c>
      <c r="H3" s="30">
        <v>866.89499999999998</v>
      </c>
      <c r="I3" s="30">
        <v>866.89499999999998</v>
      </c>
      <c r="J3" s="30">
        <v>866.89499999999998</v>
      </c>
    </row>
    <row r="4" spans="1:10" ht="12" x14ac:dyDescent="0.2">
      <c r="A4" s="103" t="s">
        <v>137</v>
      </c>
      <c r="B4" s="115">
        <v>0</v>
      </c>
      <c r="C4" s="115">
        <v>0</v>
      </c>
      <c r="D4" s="115">
        <v>44.896999999999998</v>
      </c>
      <c r="E4" s="86">
        <v>0</v>
      </c>
      <c r="F4" s="86">
        <v>0</v>
      </c>
      <c r="G4" s="86">
        <v>0</v>
      </c>
      <c r="H4" s="86">
        <v>0</v>
      </c>
      <c r="I4" s="86">
        <v>0</v>
      </c>
      <c r="J4" s="86">
        <v>0</v>
      </c>
    </row>
    <row r="5" spans="1:10" x14ac:dyDescent="0.2">
      <c r="A5" s="103" t="s">
        <v>138</v>
      </c>
      <c r="B5" s="115">
        <v>-0.20600000000001728</v>
      </c>
      <c r="C5" s="115">
        <v>-1.4930000000000518</v>
      </c>
      <c r="D5" s="115">
        <v>4.6049999999999542</v>
      </c>
      <c r="E5" s="86">
        <v>0</v>
      </c>
      <c r="F5" s="86">
        <v>0</v>
      </c>
      <c r="G5" s="86">
        <v>0</v>
      </c>
      <c r="H5" s="86">
        <v>0</v>
      </c>
      <c r="I5" s="86">
        <v>0</v>
      </c>
      <c r="J5" s="86">
        <v>0</v>
      </c>
    </row>
    <row r="6" spans="1:10" x14ac:dyDescent="0.2">
      <c r="A6" s="22" t="s">
        <v>130</v>
      </c>
      <c r="B6" s="86">
        <v>0</v>
      </c>
      <c r="C6" s="86">
        <v>0</v>
      </c>
      <c r="D6" s="86">
        <v>0</v>
      </c>
      <c r="E6" s="86">
        <v>30</v>
      </c>
      <c r="F6" s="86">
        <v>43</v>
      </c>
      <c r="G6" s="86">
        <v>0</v>
      </c>
      <c r="H6" s="86">
        <v>0</v>
      </c>
      <c r="I6" s="86">
        <v>0</v>
      </c>
      <c r="J6" s="86">
        <v>0</v>
      </c>
    </row>
    <row r="7" spans="1:10" ht="12" x14ac:dyDescent="0.2">
      <c r="A7" s="22" t="s">
        <v>80</v>
      </c>
      <c r="B7" s="86">
        <v>0</v>
      </c>
      <c r="C7" s="86">
        <v>0</v>
      </c>
      <c r="D7" s="86">
        <v>0</v>
      </c>
      <c r="E7" s="31">
        <v>31.935000000000059</v>
      </c>
      <c r="F7" s="31">
        <v>31.826000000000022</v>
      </c>
      <c r="G7" s="31">
        <v>31.826000000000022</v>
      </c>
      <c r="H7" s="31">
        <v>31.826000000000022</v>
      </c>
      <c r="I7" s="31">
        <v>31.826000000000022</v>
      </c>
      <c r="J7" s="31">
        <v>31.826000000000001</v>
      </c>
    </row>
    <row r="8" spans="1:10" x14ac:dyDescent="0.2">
      <c r="A8" s="103" t="s">
        <v>139</v>
      </c>
      <c r="B8" s="107">
        <v>-0.72599999999999909</v>
      </c>
      <c r="C8" s="107">
        <v>1.9400000000000546</v>
      </c>
      <c r="D8" s="107">
        <v>0.41200000000003456</v>
      </c>
      <c r="E8" s="107">
        <v>67.468999999999937</v>
      </c>
      <c r="F8" s="107">
        <v>59.726999999999975</v>
      </c>
      <c r="G8" s="107">
        <v>63.226999999999975</v>
      </c>
      <c r="H8" s="107">
        <v>63.226999999999975</v>
      </c>
      <c r="I8" s="107">
        <v>63.059999999999945</v>
      </c>
      <c r="J8" s="107">
        <v>64.361000000000018</v>
      </c>
    </row>
    <row r="9" spans="1:10" s="8" customFormat="1" x14ac:dyDescent="0.2">
      <c r="A9" s="85" t="s">
        <v>98</v>
      </c>
      <c r="B9" s="109">
        <v>-0.93200000000001637</v>
      </c>
      <c r="C9" s="109">
        <v>0.44700000000000273</v>
      </c>
      <c r="D9" s="109">
        <v>49.913999999999987</v>
      </c>
      <c r="E9" s="109">
        <v>129.404</v>
      </c>
      <c r="F9" s="109">
        <v>134.553</v>
      </c>
      <c r="G9" s="109">
        <v>95.052999999999997</v>
      </c>
      <c r="H9" s="109">
        <v>95.052999999999997</v>
      </c>
      <c r="I9" s="109">
        <v>94.885999999999967</v>
      </c>
      <c r="J9" s="109">
        <v>96.187000000000012</v>
      </c>
    </row>
    <row r="10" spans="1:10" x14ac:dyDescent="0.2">
      <c r="A10" s="25" t="s">
        <v>146</v>
      </c>
      <c r="B10" s="32">
        <v>802.66399999999999</v>
      </c>
      <c r="C10" s="32">
        <v>818.85900000000004</v>
      </c>
      <c r="D10" s="32">
        <v>962.71199999999999</v>
      </c>
      <c r="E10" s="32">
        <v>999.3</v>
      </c>
      <c r="F10" s="32">
        <v>1001.448</v>
      </c>
      <c r="G10" s="32">
        <v>961.94799999999998</v>
      </c>
      <c r="H10" s="32">
        <v>961.94799999999998</v>
      </c>
      <c r="I10" s="32">
        <v>961.78099999999995</v>
      </c>
      <c r="J10" s="32">
        <v>963.08199999999999</v>
      </c>
    </row>
    <row r="11" spans="1:10" x14ac:dyDescent="0.2">
      <c r="A11" s="22" t="s">
        <v>25</v>
      </c>
      <c r="B11" s="11">
        <v>534.37199999999996</v>
      </c>
      <c r="C11" s="11">
        <v>516.255</v>
      </c>
      <c r="D11" s="11">
        <v>633.87</v>
      </c>
      <c r="E11" s="11">
        <v>630.59500000000003</v>
      </c>
      <c r="F11" s="11">
        <v>664.23699999999997</v>
      </c>
      <c r="G11" s="11">
        <v>629.23699999999997</v>
      </c>
      <c r="H11" s="11">
        <v>629.23699999999997</v>
      </c>
      <c r="I11" s="11">
        <v>629.98699999999997</v>
      </c>
      <c r="J11" s="11">
        <v>631.45399999999995</v>
      </c>
    </row>
    <row r="12" spans="1:10" x14ac:dyDescent="0.2">
      <c r="A12" s="22" t="s">
        <v>26</v>
      </c>
      <c r="B12" s="11">
        <v>25.084</v>
      </c>
      <c r="C12" s="11">
        <v>25.652999999999999</v>
      </c>
      <c r="D12" s="11">
        <v>30.088000000000001</v>
      </c>
      <c r="E12" s="11">
        <v>28.219000000000001</v>
      </c>
      <c r="F12" s="11">
        <v>28.219000000000001</v>
      </c>
      <c r="G12" s="11">
        <v>28.219000000000001</v>
      </c>
      <c r="H12" s="11">
        <v>28.219000000000001</v>
      </c>
      <c r="I12" s="11">
        <v>28.219000000000001</v>
      </c>
      <c r="J12" s="11">
        <v>28.219000000000001</v>
      </c>
    </row>
    <row r="13" spans="1:10" x14ac:dyDescent="0.2">
      <c r="A13" s="22" t="s">
        <v>24</v>
      </c>
      <c r="B13" s="11">
        <v>145.06200000000001</v>
      </c>
      <c r="C13" s="11">
        <v>168.291</v>
      </c>
      <c r="D13" s="11">
        <v>175.589</v>
      </c>
      <c r="E13" s="11">
        <v>161.31700000000001</v>
      </c>
      <c r="F13" s="11">
        <v>161.316</v>
      </c>
      <c r="G13" s="11">
        <v>161.316</v>
      </c>
      <c r="H13" s="11">
        <v>161.316</v>
      </c>
      <c r="I13" s="11">
        <v>161.316</v>
      </c>
      <c r="J13" s="11">
        <v>161.316</v>
      </c>
    </row>
    <row r="14" spans="1:10" x14ac:dyDescent="0.2">
      <c r="A14" s="22" t="s">
        <v>27</v>
      </c>
      <c r="B14" s="11">
        <v>54.57</v>
      </c>
      <c r="C14" s="11">
        <v>58.206000000000003</v>
      </c>
      <c r="D14" s="11">
        <v>69.974999999999994</v>
      </c>
      <c r="E14" s="11">
        <v>61.753999999999998</v>
      </c>
      <c r="F14" s="11">
        <v>66.503</v>
      </c>
      <c r="G14" s="11">
        <v>68.102999999999994</v>
      </c>
      <c r="H14" s="11">
        <v>68.102999999999994</v>
      </c>
      <c r="I14" s="11">
        <v>68.253</v>
      </c>
      <c r="J14" s="11">
        <v>68.552999999999997</v>
      </c>
    </row>
    <row r="15" spans="1:10" x14ac:dyDescent="0.2">
      <c r="A15" s="23" t="s">
        <v>28</v>
      </c>
      <c r="B15" s="26">
        <v>44.302</v>
      </c>
      <c r="C15" s="26">
        <v>48.514000000000003</v>
      </c>
      <c r="D15" s="26">
        <v>52.777999999999999</v>
      </c>
      <c r="E15" s="26">
        <v>49.945999999999998</v>
      </c>
      <c r="F15" s="26">
        <v>49.945999999999998</v>
      </c>
      <c r="G15" s="26">
        <v>49.945999999999998</v>
      </c>
      <c r="H15" s="26">
        <v>49.945999999999998</v>
      </c>
      <c r="I15" s="26">
        <v>49.945999999999998</v>
      </c>
      <c r="J15" s="26">
        <v>49.945999999999998</v>
      </c>
    </row>
    <row r="16" spans="1:10" ht="15" customHeight="1" x14ac:dyDescent="0.2">
      <c r="A16" s="20"/>
      <c r="B16" s="20"/>
      <c r="C16" s="20"/>
      <c r="D16" s="20"/>
      <c r="E16" s="21"/>
      <c r="F16" s="21"/>
      <c r="G16" s="21"/>
      <c r="H16" s="21"/>
      <c r="I16" s="21"/>
      <c r="J16" s="21"/>
    </row>
    <row r="17" spans="1:10" ht="25.75" customHeight="1" x14ac:dyDescent="0.35">
      <c r="A17" s="205" t="s">
        <v>49</v>
      </c>
      <c r="B17" s="205"/>
      <c r="C17" s="205"/>
      <c r="D17" s="205"/>
      <c r="E17" s="206"/>
      <c r="F17" s="206"/>
      <c r="G17" s="206"/>
      <c r="H17" s="206"/>
      <c r="I17" s="206"/>
      <c r="J17" s="204"/>
    </row>
    <row r="18" spans="1:10" ht="15" customHeight="1" x14ac:dyDescent="0.2">
      <c r="A18" s="20"/>
      <c r="B18" s="20"/>
      <c r="C18" s="20"/>
      <c r="D18" s="20"/>
      <c r="E18" s="21"/>
      <c r="F18" s="21"/>
      <c r="G18" s="21"/>
      <c r="H18" s="21"/>
      <c r="I18" s="21"/>
      <c r="J18" s="21"/>
    </row>
    <row r="19" spans="1:10" ht="15" customHeight="1" x14ac:dyDescent="0.35">
      <c r="A19" s="195" t="s">
        <v>147</v>
      </c>
      <c r="B19" s="195"/>
      <c r="C19" s="195"/>
      <c r="D19" s="195"/>
      <c r="E19" s="199"/>
      <c r="F19" s="200"/>
      <c r="G19" s="200"/>
      <c r="H19" s="200"/>
      <c r="I19" s="200"/>
      <c r="J19" s="200"/>
    </row>
    <row r="20" spans="1:10" ht="15" customHeight="1" x14ac:dyDescent="0.2">
      <c r="A20" s="105" t="s">
        <v>29</v>
      </c>
      <c r="B20" s="18"/>
      <c r="C20" s="18"/>
      <c r="D20" s="18"/>
      <c r="E20" s="21"/>
      <c r="F20" s="21"/>
      <c r="G20" s="21"/>
      <c r="H20" s="21"/>
      <c r="I20" s="21"/>
      <c r="J20" s="21"/>
    </row>
    <row r="21" spans="1:10" ht="15" customHeight="1" x14ac:dyDescent="0.2">
      <c r="A21" s="106" t="s">
        <v>140</v>
      </c>
      <c r="B21" s="18"/>
      <c r="C21" s="18"/>
      <c r="D21" s="92">
        <v>44.896999999999998</v>
      </c>
      <c r="E21" s="92"/>
      <c r="F21" s="21"/>
      <c r="G21" s="21"/>
      <c r="H21" s="21"/>
      <c r="I21" s="21"/>
      <c r="J21" s="21"/>
    </row>
    <row r="22" spans="1:10" ht="20" x14ac:dyDescent="0.2">
      <c r="A22" s="102" t="s">
        <v>197</v>
      </c>
      <c r="B22" s="18"/>
      <c r="C22" s="18"/>
      <c r="D22" s="107"/>
      <c r="E22" s="21"/>
      <c r="F22" s="21"/>
      <c r="G22" s="21"/>
      <c r="H22" s="21"/>
      <c r="I22" s="21"/>
      <c r="J22" s="21"/>
    </row>
    <row r="23" spans="1:10" ht="15" customHeight="1" x14ac:dyDescent="0.2">
      <c r="A23" s="28"/>
      <c r="B23" s="95"/>
      <c r="C23" s="95"/>
      <c r="D23" s="95"/>
      <c r="E23" s="43"/>
      <c r="F23" s="21"/>
      <c r="G23" s="21"/>
      <c r="H23" s="21"/>
      <c r="I23" s="21"/>
      <c r="J23" s="21"/>
    </row>
    <row r="24" spans="1:10" ht="15" customHeight="1" x14ac:dyDescent="0.35">
      <c r="A24" s="195" t="s">
        <v>142</v>
      </c>
      <c r="B24" s="195"/>
      <c r="C24" s="195"/>
      <c r="D24" s="195"/>
      <c r="E24" s="199"/>
      <c r="F24" s="200"/>
      <c r="G24" s="200"/>
      <c r="H24" s="200"/>
      <c r="I24" s="200"/>
      <c r="J24" s="200"/>
    </row>
    <row r="25" spans="1:10" ht="15" customHeight="1" x14ac:dyDescent="0.2">
      <c r="A25" s="105" t="s">
        <v>29</v>
      </c>
      <c r="B25" s="108"/>
      <c r="C25" s="108"/>
      <c r="D25" s="108"/>
      <c r="E25" s="102"/>
      <c r="F25" s="21"/>
      <c r="G25" s="21"/>
      <c r="H25" s="21"/>
      <c r="I25" s="21"/>
      <c r="J25" s="21"/>
    </row>
    <row r="26" spans="1:10" ht="15" customHeight="1" x14ac:dyDescent="0.2">
      <c r="A26" s="106" t="s">
        <v>144</v>
      </c>
      <c r="B26" s="95">
        <v>-0.20599999999999999</v>
      </c>
      <c r="C26" s="95">
        <v>-1.4930000000000001</v>
      </c>
      <c r="D26" s="43">
        <v>4.6050000000000004</v>
      </c>
      <c r="E26" s="43"/>
      <c r="F26" s="21"/>
      <c r="G26" s="21"/>
      <c r="H26" s="21"/>
      <c r="I26" s="21"/>
      <c r="J26" s="21"/>
    </row>
    <row r="27" spans="1:10" ht="100" x14ac:dyDescent="0.2">
      <c r="A27" s="102" t="s">
        <v>201</v>
      </c>
      <c r="B27" s="95"/>
      <c r="C27" s="95"/>
      <c r="D27" s="95"/>
      <c r="E27" s="43"/>
      <c r="F27" s="21"/>
      <c r="G27" s="21"/>
      <c r="H27" s="21"/>
      <c r="I27" s="21"/>
      <c r="J27" s="21"/>
    </row>
    <row r="28" spans="1:10" ht="15" customHeight="1" x14ac:dyDescent="0.2">
      <c r="A28" s="102"/>
      <c r="B28" s="95"/>
      <c r="C28" s="95"/>
      <c r="D28" s="95"/>
      <c r="E28" s="43"/>
      <c r="F28" s="21"/>
      <c r="G28" s="21"/>
      <c r="H28" s="21"/>
      <c r="I28" s="21"/>
      <c r="J28" s="21"/>
    </row>
    <row r="29" spans="1:10" ht="14.5" x14ac:dyDescent="0.35">
      <c r="A29" s="195" t="s">
        <v>131</v>
      </c>
      <c r="B29" s="195"/>
      <c r="C29" s="195"/>
      <c r="D29" s="195"/>
      <c r="E29" s="199"/>
      <c r="F29" s="199"/>
      <c r="G29" s="199"/>
      <c r="H29" s="199"/>
      <c r="I29" s="199"/>
      <c r="J29" s="200"/>
    </row>
    <row r="30" spans="1:10" x14ac:dyDescent="0.2">
      <c r="A30" s="17" t="s">
        <v>30</v>
      </c>
      <c r="B30" s="17"/>
      <c r="C30" s="17"/>
      <c r="D30" s="17"/>
      <c r="E30" s="29"/>
      <c r="F30" s="29"/>
      <c r="G30" s="29"/>
      <c r="H30" s="29"/>
      <c r="I30" s="29"/>
      <c r="J30" s="29"/>
    </row>
    <row r="31" spans="1:10" ht="20" x14ac:dyDescent="0.2">
      <c r="A31" s="45" t="s">
        <v>96</v>
      </c>
      <c r="B31" s="45"/>
      <c r="C31" s="45"/>
      <c r="D31" s="45"/>
      <c r="E31" s="29">
        <v>30</v>
      </c>
      <c r="F31" s="29">
        <v>43</v>
      </c>
      <c r="G31" s="29"/>
      <c r="H31" s="29"/>
      <c r="I31" s="29"/>
      <c r="J31" s="29"/>
    </row>
    <row r="32" spans="1:10" ht="40" x14ac:dyDescent="0.2">
      <c r="A32" s="83" t="s">
        <v>97</v>
      </c>
      <c r="B32" s="98"/>
      <c r="C32" s="98"/>
      <c r="D32" s="98"/>
      <c r="E32" s="29"/>
      <c r="F32" s="29"/>
      <c r="G32" s="29"/>
      <c r="H32" s="29"/>
      <c r="I32" s="29"/>
      <c r="J32" s="29"/>
    </row>
    <row r="33" spans="1:10" x14ac:dyDescent="0.2">
      <c r="A33" s="45"/>
      <c r="B33" s="45"/>
      <c r="C33" s="45"/>
      <c r="D33" s="45"/>
      <c r="E33" s="29"/>
      <c r="F33" s="29"/>
      <c r="G33" s="29"/>
      <c r="H33" s="29"/>
      <c r="I33" s="29"/>
      <c r="J33" s="29"/>
    </row>
    <row r="34" spans="1:10" ht="12.75" customHeight="1" x14ac:dyDescent="0.35">
      <c r="A34" s="195" t="s">
        <v>83</v>
      </c>
      <c r="B34" s="195"/>
      <c r="C34" s="195"/>
      <c r="D34" s="195"/>
      <c r="E34" s="199"/>
      <c r="F34" s="199"/>
      <c r="G34" s="199"/>
      <c r="H34" s="199"/>
      <c r="I34" s="199"/>
      <c r="J34" s="200"/>
    </row>
    <row r="35" spans="1:10" x14ac:dyDescent="0.2">
      <c r="A35" s="41" t="s">
        <v>29</v>
      </c>
      <c r="B35" s="41"/>
      <c r="C35" s="41"/>
      <c r="D35" s="41"/>
      <c r="E35" s="50"/>
      <c r="F35" s="50"/>
      <c r="G35" s="50"/>
      <c r="H35" s="50"/>
      <c r="I35" s="50"/>
      <c r="J35" s="96"/>
    </row>
    <row r="36" spans="1:10" x14ac:dyDescent="0.2">
      <c r="A36" s="44" t="s">
        <v>82</v>
      </c>
      <c r="B36" s="44"/>
      <c r="C36" s="44"/>
      <c r="D36" s="44"/>
      <c r="E36" s="29">
        <v>31.934999999999999</v>
      </c>
      <c r="F36" s="29">
        <v>31.826000000000001</v>
      </c>
      <c r="G36" s="29">
        <v>31.826000000000001</v>
      </c>
      <c r="H36" s="29">
        <v>31.826000000000001</v>
      </c>
      <c r="I36" s="29">
        <v>31.826000000000001</v>
      </c>
      <c r="J36" s="29">
        <v>31.826000000000001</v>
      </c>
    </row>
    <row r="37" spans="1:10" x14ac:dyDescent="0.2">
      <c r="A37" s="44"/>
      <c r="B37" s="44"/>
      <c r="C37" s="44"/>
      <c r="D37" s="44"/>
      <c r="E37" s="29"/>
      <c r="F37" s="29"/>
      <c r="G37" s="29"/>
      <c r="H37" s="29"/>
      <c r="I37" s="29"/>
      <c r="J37" s="29"/>
    </row>
    <row r="38" spans="1:10" ht="14.5" x14ac:dyDescent="0.35">
      <c r="A38" s="195" t="s">
        <v>152</v>
      </c>
      <c r="B38" s="195"/>
      <c r="C38" s="195"/>
      <c r="D38" s="195"/>
      <c r="E38" s="199"/>
      <c r="F38" s="199"/>
      <c r="G38" s="199"/>
      <c r="H38" s="199"/>
      <c r="I38" s="199"/>
      <c r="J38" s="200"/>
    </row>
    <row r="39" spans="1:10" x14ac:dyDescent="0.2">
      <c r="A39" s="112" t="s">
        <v>29</v>
      </c>
      <c r="B39" s="112"/>
      <c r="C39" s="112"/>
      <c r="D39" s="112"/>
      <c r="E39" s="145"/>
      <c r="F39" s="145"/>
      <c r="G39" s="145"/>
      <c r="H39" s="145"/>
      <c r="I39" s="145"/>
      <c r="J39" s="145"/>
    </row>
    <row r="40" spans="1:10" x14ac:dyDescent="0.2">
      <c r="A40" s="144" t="s">
        <v>172</v>
      </c>
      <c r="B40" s="42">
        <v>-0.72599999999999998</v>
      </c>
      <c r="C40" s="42">
        <v>1.94</v>
      </c>
      <c r="D40" s="42">
        <v>0.41199999999999998</v>
      </c>
      <c r="E40" s="42">
        <v>61.768999999999998</v>
      </c>
      <c r="F40" s="42">
        <v>46.326999999999998</v>
      </c>
      <c r="G40" s="42">
        <v>46.326999999999998</v>
      </c>
      <c r="H40" s="42">
        <v>46.326999999999998</v>
      </c>
      <c r="I40" s="42">
        <v>46.326999999999998</v>
      </c>
      <c r="J40" s="42">
        <v>46.326999999999998</v>
      </c>
    </row>
    <row r="41" spans="1:10" ht="90" x14ac:dyDescent="0.2">
      <c r="A41" s="158" t="s">
        <v>228</v>
      </c>
      <c r="B41" s="160"/>
      <c r="C41" s="160"/>
      <c r="D41" s="160"/>
      <c r="E41" s="42"/>
      <c r="F41" s="42"/>
      <c r="G41" s="42"/>
      <c r="H41" s="42"/>
      <c r="I41" s="42"/>
      <c r="J41" s="42"/>
    </row>
    <row r="42" spans="1:10" x14ac:dyDescent="0.2">
      <c r="A42" s="112"/>
      <c r="B42" s="160"/>
      <c r="C42" s="160"/>
      <c r="D42" s="160"/>
      <c r="E42" s="42"/>
      <c r="F42" s="42"/>
      <c r="G42" s="42"/>
      <c r="H42" s="42"/>
      <c r="I42" s="42"/>
      <c r="J42" s="42"/>
    </row>
    <row r="43" spans="1:10" x14ac:dyDescent="0.2">
      <c r="A43" s="17" t="s">
        <v>30</v>
      </c>
      <c r="B43" s="161"/>
      <c r="C43" s="161"/>
      <c r="D43" s="161"/>
      <c r="E43" s="42"/>
      <c r="F43" s="42"/>
      <c r="G43" s="42"/>
      <c r="H43" s="42"/>
      <c r="I43" s="42"/>
      <c r="J43" s="42"/>
    </row>
    <row r="44" spans="1:10" x14ac:dyDescent="0.2">
      <c r="A44" s="44" t="s">
        <v>153</v>
      </c>
      <c r="B44" s="161"/>
      <c r="C44" s="161"/>
      <c r="D44" s="161"/>
      <c r="E44" s="42"/>
      <c r="F44" s="42"/>
      <c r="G44" s="42">
        <v>3.5</v>
      </c>
      <c r="H44" s="42">
        <v>3.5</v>
      </c>
      <c r="I44" s="42">
        <v>3.3330000000000002</v>
      </c>
      <c r="J44" s="42">
        <v>4.6340000000000003</v>
      </c>
    </row>
    <row r="45" spans="1:10" ht="110" x14ac:dyDescent="0.2">
      <c r="A45" s="125" t="s">
        <v>229</v>
      </c>
      <c r="B45" s="161"/>
      <c r="C45" s="161"/>
      <c r="D45" s="161"/>
      <c r="E45" s="42"/>
      <c r="F45" s="42"/>
      <c r="G45" s="42"/>
      <c r="H45" s="42"/>
      <c r="I45" s="42"/>
      <c r="J45" s="42"/>
    </row>
    <row r="46" spans="1:10" x14ac:dyDescent="0.2">
      <c r="A46" s="44"/>
      <c r="B46" s="161"/>
      <c r="C46" s="161"/>
      <c r="D46" s="161"/>
      <c r="E46" s="29"/>
      <c r="F46" s="29"/>
      <c r="G46" s="29"/>
      <c r="H46" s="29"/>
      <c r="I46" s="29"/>
      <c r="J46" s="29"/>
    </row>
    <row r="47" spans="1:10" x14ac:dyDescent="0.2">
      <c r="A47" s="44" t="s">
        <v>176</v>
      </c>
      <c r="B47" s="161"/>
      <c r="C47" s="161"/>
      <c r="D47" s="161"/>
      <c r="E47" s="29"/>
      <c r="F47" s="29">
        <v>13.4</v>
      </c>
      <c r="G47" s="29">
        <v>13.4</v>
      </c>
      <c r="H47" s="29">
        <v>13.4</v>
      </c>
      <c r="I47" s="29">
        <v>13.4</v>
      </c>
      <c r="J47" s="29">
        <v>13.4</v>
      </c>
    </row>
    <row r="48" spans="1:10" ht="70" x14ac:dyDescent="0.2">
      <c r="A48" s="146" t="s">
        <v>202</v>
      </c>
      <c r="B48" s="161"/>
      <c r="C48" s="161"/>
      <c r="D48" s="161"/>
      <c r="E48" s="42"/>
      <c r="F48" s="42"/>
      <c r="G48" s="42"/>
      <c r="H48" s="42"/>
      <c r="I48" s="42"/>
      <c r="J48" s="42"/>
    </row>
    <row r="49" spans="1:14" x14ac:dyDescent="0.2">
      <c r="A49" s="159"/>
      <c r="B49" s="161"/>
      <c r="C49" s="161"/>
      <c r="D49" s="161"/>
      <c r="E49" s="42"/>
      <c r="F49" s="42"/>
      <c r="G49" s="42"/>
      <c r="H49" s="42"/>
      <c r="I49" s="42"/>
      <c r="J49" s="42"/>
    </row>
    <row r="50" spans="1:14" x14ac:dyDescent="0.2">
      <c r="A50" s="45" t="s">
        <v>174</v>
      </c>
      <c r="B50" s="161"/>
      <c r="C50" s="161"/>
      <c r="D50" s="161"/>
      <c r="E50" s="42">
        <v>5.7</v>
      </c>
      <c r="F50" s="42"/>
      <c r="G50" s="42"/>
      <c r="H50" s="42"/>
      <c r="I50" s="42"/>
      <c r="J50" s="42"/>
    </row>
    <row r="51" spans="1:14" ht="50" x14ac:dyDescent="0.2">
      <c r="A51" s="159" t="s">
        <v>230</v>
      </c>
      <c r="B51" s="44"/>
      <c r="C51" s="44"/>
      <c r="D51" s="44"/>
      <c r="E51" s="42"/>
      <c r="F51" s="42"/>
      <c r="G51" s="42"/>
      <c r="H51" s="42"/>
      <c r="I51" s="42"/>
      <c r="J51" s="42"/>
    </row>
    <row r="52" spans="1:14" x14ac:dyDescent="0.2">
      <c r="A52" s="23"/>
      <c r="B52" s="23"/>
      <c r="C52" s="23"/>
      <c r="D52" s="23"/>
      <c r="E52" s="24"/>
      <c r="F52" s="24"/>
      <c r="G52" s="24"/>
      <c r="H52" s="24"/>
      <c r="I52" s="24"/>
      <c r="J52" s="24"/>
    </row>
    <row r="53" spans="1:14" x14ac:dyDescent="0.2">
      <c r="A53" s="4"/>
      <c r="B53" s="2"/>
      <c r="C53" s="2"/>
      <c r="D53" s="2"/>
      <c r="E53" s="2"/>
      <c r="F53" s="2"/>
      <c r="G53" s="2"/>
      <c r="H53" s="2"/>
      <c r="I53" s="2"/>
      <c r="J53" s="2"/>
    </row>
    <row r="54" spans="1:14" x14ac:dyDescent="0.2">
      <c r="A54" s="5"/>
      <c r="B54" s="37"/>
      <c r="C54" s="37"/>
      <c r="D54" s="37"/>
      <c r="E54" s="37"/>
      <c r="F54" s="37"/>
      <c r="G54" s="37"/>
      <c r="H54" s="37"/>
      <c r="I54" s="37"/>
      <c r="J54" s="37"/>
    </row>
    <row r="59" spans="1:14" x14ac:dyDescent="0.2">
      <c r="N59" s="164"/>
    </row>
    <row r="60" spans="1:14" x14ac:dyDescent="0.2">
      <c r="N60" s="164"/>
    </row>
    <row r="61" spans="1:14" x14ac:dyDescent="0.2">
      <c r="N61" s="164"/>
    </row>
    <row r="62" spans="1:14" x14ac:dyDescent="0.2">
      <c r="N62" s="164"/>
    </row>
  </sheetData>
  <mergeCells count="7">
    <mergeCell ref="A38:J38"/>
    <mergeCell ref="A34:J34"/>
    <mergeCell ref="A1:J1"/>
    <mergeCell ref="A17:J17"/>
    <mergeCell ref="A29:J29"/>
    <mergeCell ref="A24:J24"/>
    <mergeCell ref="A19:J19"/>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S37"/>
  <sheetViews>
    <sheetView workbookViewId="0">
      <selection activeCell="B3" sqref="B3:J9"/>
    </sheetView>
  </sheetViews>
  <sheetFormatPr defaultColWidth="9.1796875" defaultRowHeight="10" x14ac:dyDescent="0.2"/>
  <cols>
    <col min="1" max="1" width="44.453125" style="6" customWidth="1"/>
    <col min="2" max="4" width="9.453125" style="6" customWidth="1"/>
    <col min="5" max="8" width="6.81640625" style="6" bestFit="1" customWidth="1"/>
    <col min="9" max="10" width="6.81640625" style="6" customWidth="1"/>
    <col min="11" max="16384" width="9.1796875" style="6"/>
  </cols>
  <sheetData>
    <row r="1" spans="1:19" ht="22.5" customHeight="1" x14ac:dyDescent="0.35">
      <c r="A1" s="194" t="s">
        <v>41</v>
      </c>
      <c r="B1" s="194"/>
      <c r="C1" s="194"/>
      <c r="D1" s="194"/>
      <c r="E1" s="194"/>
      <c r="F1" s="194"/>
      <c r="G1" s="194"/>
      <c r="H1" s="194"/>
      <c r="I1" s="194"/>
      <c r="J1" s="193"/>
      <c r="K1"/>
      <c r="L1"/>
      <c r="M1"/>
      <c r="N1"/>
      <c r="O1"/>
      <c r="P1"/>
      <c r="Q1"/>
      <c r="R1"/>
      <c r="S1"/>
    </row>
    <row r="2" spans="1:19" ht="15" customHeight="1" x14ac:dyDescent="0.35">
      <c r="A2" s="19"/>
      <c r="B2" s="19">
        <v>2019</v>
      </c>
      <c r="C2" s="19">
        <v>2020</v>
      </c>
      <c r="D2" s="19">
        <v>2021</v>
      </c>
      <c r="E2" s="19">
        <v>2022</v>
      </c>
      <c r="F2" s="19">
        <v>2023</v>
      </c>
      <c r="G2" s="19">
        <v>2024</v>
      </c>
      <c r="H2" s="19">
        <v>2025</v>
      </c>
      <c r="I2" s="19">
        <v>2026</v>
      </c>
      <c r="J2" s="19">
        <v>2027</v>
      </c>
      <c r="K2"/>
      <c r="L2"/>
      <c r="M2"/>
      <c r="N2"/>
      <c r="O2"/>
      <c r="P2"/>
      <c r="Q2"/>
      <c r="R2"/>
      <c r="S2"/>
    </row>
    <row r="3" spans="1:19" ht="15" customHeight="1" x14ac:dyDescent="0.35">
      <c r="A3" s="20" t="s">
        <v>79</v>
      </c>
      <c r="B3" s="30">
        <v>252.965</v>
      </c>
      <c r="C3" s="30">
        <v>264.89</v>
      </c>
      <c r="D3" s="30">
        <v>284.959</v>
      </c>
      <c r="E3" s="30">
        <v>268.00299999999999</v>
      </c>
      <c r="F3" s="30">
        <v>268.00299999999999</v>
      </c>
      <c r="G3" s="30">
        <v>268.00299999999999</v>
      </c>
      <c r="H3" s="30">
        <v>268.00299999999999</v>
      </c>
      <c r="I3" s="30">
        <v>268.00299999999999</v>
      </c>
      <c r="J3" s="30">
        <v>268.00299999999999</v>
      </c>
      <c r="K3"/>
      <c r="L3"/>
      <c r="M3"/>
      <c r="N3"/>
      <c r="O3"/>
      <c r="P3"/>
      <c r="Q3"/>
      <c r="R3"/>
      <c r="S3"/>
    </row>
    <row r="4" spans="1:19" ht="15" customHeight="1" x14ac:dyDescent="0.35">
      <c r="A4" s="103" t="s">
        <v>137</v>
      </c>
      <c r="B4" s="107">
        <v>0</v>
      </c>
      <c r="C4" s="107">
        <v>0</v>
      </c>
      <c r="D4" s="107">
        <v>-13.116</v>
      </c>
      <c r="E4" s="86">
        <v>0</v>
      </c>
      <c r="F4" s="86">
        <v>0</v>
      </c>
      <c r="G4" s="86">
        <v>0</v>
      </c>
      <c r="H4" s="86">
        <v>0</v>
      </c>
      <c r="I4" s="86">
        <v>0</v>
      </c>
      <c r="J4" s="86">
        <v>0</v>
      </c>
      <c r="K4" s="48"/>
      <c r="L4" s="48"/>
      <c r="M4" s="48"/>
      <c r="N4" s="48"/>
      <c r="O4" s="48"/>
      <c r="P4" s="48"/>
      <c r="Q4" s="48"/>
      <c r="R4" s="48"/>
      <c r="S4" s="48"/>
    </row>
    <row r="5" spans="1:19" ht="15" customHeight="1" x14ac:dyDescent="0.35">
      <c r="A5" s="103" t="s">
        <v>138</v>
      </c>
      <c r="B5" s="107">
        <v>-0.19700000000000273</v>
      </c>
      <c r="C5" s="107">
        <v>4.1920000000000073</v>
      </c>
      <c r="D5" s="107">
        <v>11.226000000000013</v>
      </c>
      <c r="E5" s="86">
        <v>0</v>
      </c>
      <c r="F5" s="86">
        <v>0</v>
      </c>
      <c r="G5" s="86">
        <v>0</v>
      </c>
      <c r="H5" s="86">
        <v>0</v>
      </c>
      <c r="I5" s="86">
        <v>0</v>
      </c>
      <c r="J5" s="86">
        <v>0</v>
      </c>
      <c r="K5" s="48"/>
      <c r="L5" s="48"/>
      <c r="M5" s="48"/>
      <c r="N5" s="48"/>
      <c r="O5" s="48"/>
      <c r="P5" s="48"/>
      <c r="Q5" s="48"/>
      <c r="R5" s="48"/>
      <c r="S5" s="48"/>
    </row>
    <row r="6" spans="1:19" ht="15" customHeight="1" x14ac:dyDescent="0.35">
      <c r="A6" s="22" t="s">
        <v>80</v>
      </c>
      <c r="B6" s="86">
        <v>0</v>
      </c>
      <c r="C6" s="86">
        <v>0</v>
      </c>
      <c r="D6" s="86">
        <v>0</v>
      </c>
      <c r="E6" s="31">
        <v>10.095000000000027</v>
      </c>
      <c r="F6" s="31">
        <v>10.095000000000027</v>
      </c>
      <c r="G6" s="31">
        <v>10.095000000000027</v>
      </c>
      <c r="H6" s="31">
        <v>10.095000000000027</v>
      </c>
      <c r="I6" s="31">
        <v>10.095000000000027</v>
      </c>
      <c r="J6" s="31">
        <v>10.095000000000001</v>
      </c>
      <c r="K6"/>
      <c r="L6"/>
      <c r="M6"/>
      <c r="N6"/>
      <c r="O6"/>
      <c r="P6"/>
      <c r="Q6"/>
      <c r="R6"/>
      <c r="S6"/>
    </row>
    <row r="7" spans="1:19" ht="15" customHeight="1" x14ac:dyDescent="0.35">
      <c r="A7" s="103" t="s">
        <v>139</v>
      </c>
      <c r="B7" s="107">
        <v>-0.30400000000000205</v>
      </c>
      <c r="C7" s="107">
        <v>-0.28699999999997772</v>
      </c>
      <c r="D7" s="107">
        <v>-2.4590000000000032</v>
      </c>
      <c r="E7" s="107">
        <v>2.3419999999999845</v>
      </c>
      <c r="F7" s="107">
        <v>8.9809999999999945</v>
      </c>
      <c r="G7" s="107">
        <v>8.9809999999999945</v>
      </c>
      <c r="H7" s="107">
        <v>8.9809999999999945</v>
      </c>
      <c r="I7" s="107">
        <v>8.9809999999999945</v>
      </c>
      <c r="J7" s="107">
        <v>8.9810000000000212</v>
      </c>
      <c r="K7" s="48"/>
      <c r="L7" s="48"/>
      <c r="M7" s="48"/>
      <c r="N7" s="48"/>
      <c r="O7" s="48"/>
      <c r="P7" s="48"/>
      <c r="Q7" s="48"/>
      <c r="R7" s="48"/>
      <c r="S7" s="48"/>
    </row>
    <row r="8" spans="1:19" ht="15" customHeight="1" x14ac:dyDescent="0.35">
      <c r="A8" s="104" t="s">
        <v>100</v>
      </c>
      <c r="B8" s="109">
        <v>-0.50100000000000477</v>
      </c>
      <c r="C8" s="109">
        <v>3.9050000000000296</v>
      </c>
      <c r="D8" s="109">
        <v>-4.3489999999999895</v>
      </c>
      <c r="E8" s="109">
        <v>12.437000000000012</v>
      </c>
      <c r="F8" s="109">
        <v>19.076000000000022</v>
      </c>
      <c r="G8" s="109">
        <v>19.076000000000022</v>
      </c>
      <c r="H8" s="109">
        <v>19.076000000000022</v>
      </c>
      <c r="I8" s="109">
        <v>19.076000000000022</v>
      </c>
      <c r="J8" s="109">
        <v>19.076000000000022</v>
      </c>
      <c r="K8" s="48"/>
      <c r="L8" s="48"/>
      <c r="M8" s="48"/>
      <c r="N8" s="48"/>
      <c r="O8" s="48"/>
      <c r="P8" s="48"/>
      <c r="Q8" s="48"/>
      <c r="R8" s="48"/>
      <c r="S8" s="48"/>
    </row>
    <row r="9" spans="1:19" ht="15" customHeight="1" x14ac:dyDescent="0.2">
      <c r="A9" s="25" t="s">
        <v>146</v>
      </c>
      <c r="B9" s="32">
        <v>252.464</v>
      </c>
      <c r="C9" s="32">
        <v>268.79500000000002</v>
      </c>
      <c r="D9" s="32">
        <v>280.61</v>
      </c>
      <c r="E9" s="32">
        <v>280.44</v>
      </c>
      <c r="F9" s="32">
        <v>287.07900000000001</v>
      </c>
      <c r="G9" s="32">
        <v>287.07900000000001</v>
      </c>
      <c r="H9" s="32">
        <v>287.07900000000001</v>
      </c>
      <c r="I9" s="32">
        <v>287.07900000000001</v>
      </c>
      <c r="J9" s="32">
        <v>287.07900000000001</v>
      </c>
    </row>
    <row r="10" spans="1:19" x14ac:dyDescent="0.2">
      <c r="A10" s="20"/>
      <c r="B10" s="20"/>
      <c r="C10" s="20"/>
      <c r="D10" s="20"/>
      <c r="E10" s="21"/>
      <c r="F10" s="21"/>
      <c r="G10" s="21"/>
      <c r="H10" s="21"/>
      <c r="I10" s="21"/>
      <c r="J10" s="21"/>
    </row>
    <row r="11" spans="1:19" ht="19.5" customHeight="1" x14ac:dyDescent="0.35">
      <c r="A11" s="201" t="s">
        <v>66</v>
      </c>
      <c r="B11" s="201"/>
      <c r="C11" s="201"/>
      <c r="D11" s="201"/>
      <c r="E11" s="202"/>
      <c r="F11" s="202"/>
      <c r="G11" s="202"/>
      <c r="H11" s="202"/>
      <c r="I11" s="202"/>
      <c r="J11" s="204"/>
    </row>
    <row r="12" spans="1:19" ht="15" customHeight="1" x14ac:dyDescent="0.2">
      <c r="A12" s="20"/>
      <c r="B12" s="20"/>
      <c r="C12" s="20"/>
      <c r="D12" s="20"/>
      <c r="E12" s="21"/>
      <c r="F12" s="21"/>
      <c r="G12" s="21"/>
      <c r="H12" s="21"/>
      <c r="I12" s="21"/>
      <c r="J12" s="21"/>
    </row>
    <row r="13" spans="1:19" ht="15" customHeight="1" x14ac:dyDescent="0.35">
      <c r="A13" s="195" t="s">
        <v>147</v>
      </c>
      <c r="B13" s="195"/>
      <c r="C13" s="195"/>
      <c r="D13" s="195"/>
      <c r="E13" s="199"/>
      <c r="F13" s="200"/>
      <c r="G13" s="200"/>
      <c r="H13" s="200"/>
      <c r="I13" s="200"/>
      <c r="J13" s="200"/>
    </row>
    <row r="14" spans="1:19" ht="15" customHeight="1" x14ac:dyDescent="0.2">
      <c r="A14" s="105" t="s">
        <v>29</v>
      </c>
      <c r="B14" s="18"/>
      <c r="C14" s="18"/>
      <c r="D14" s="18"/>
      <c r="E14" s="21"/>
      <c r="F14" s="21"/>
      <c r="G14" s="21"/>
      <c r="H14" s="21"/>
      <c r="I14" s="21"/>
      <c r="J14" s="21"/>
    </row>
    <row r="15" spans="1:19" ht="15" customHeight="1" x14ac:dyDescent="0.2">
      <c r="A15" s="106" t="s">
        <v>140</v>
      </c>
      <c r="B15" s="18"/>
      <c r="C15" s="18"/>
      <c r="D15" s="92">
        <v>-13.116</v>
      </c>
      <c r="E15" s="92"/>
      <c r="F15" s="21"/>
      <c r="G15" s="21"/>
      <c r="H15" s="21"/>
      <c r="I15" s="21"/>
      <c r="J15" s="21"/>
    </row>
    <row r="16" spans="1:19" ht="20" x14ac:dyDescent="0.2">
      <c r="A16" s="102" t="s">
        <v>197</v>
      </c>
      <c r="B16" s="18"/>
      <c r="C16" s="18"/>
      <c r="D16" s="107"/>
      <c r="E16" s="21"/>
      <c r="F16" s="21"/>
      <c r="G16" s="21"/>
      <c r="H16" s="21"/>
      <c r="I16" s="21"/>
      <c r="J16" s="21"/>
    </row>
    <row r="17" spans="1:10" ht="15" customHeight="1" x14ac:dyDescent="0.2">
      <c r="A17" s="28"/>
      <c r="B17" s="95"/>
      <c r="C17" s="95"/>
      <c r="D17" s="95"/>
      <c r="E17" s="43"/>
      <c r="F17" s="21"/>
      <c r="G17" s="21"/>
      <c r="H17" s="21"/>
      <c r="I17" s="21"/>
      <c r="J17" s="21"/>
    </row>
    <row r="18" spans="1:10" ht="15" customHeight="1" x14ac:dyDescent="0.35">
      <c r="A18" s="195" t="s">
        <v>142</v>
      </c>
      <c r="B18" s="195"/>
      <c r="C18" s="195"/>
      <c r="D18" s="195"/>
      <c r="E18" s="199"/>
      <c r="F18" s="200"/>
      <c r="G18" s="200"/>
      <c r="H18" s="200"/>
      <c r="I18" s="200"/>
      <c r="J18" s="200"/>
    </row>
    <row r="19" spans="1:10" ht="15" customHeight="1" x14ac:dyDescent="0.2">
      <c r="A19" s="105" t="s">
        <v>29</v>
      </c>
      <c r="B19" s="108"/>
      <c r="C19" s="108"/>
      <c r="D19" s="108"/>
      <c r="E19" s="102"/>
      <c r="F19" s="21"/>
      <c r="G19" s="21"/>
      <c r="H19" s="21"/>
      <c r="I19" s="21"/>
      <c r="J19" s="21"/>
    </row>
    <row r="20" spans="1:10" ht="15" customHeight="1" x14ac:dyDescent="0.2">
      <c r="A20" s="106" t="s">
        <v>144</v>
      </c>
      <c r="B20" s="80">
        <v>-0.19700000000000001</v>
      </c>
      <c r="C20" s="80">
        <v>4.1920000000000002</v>
      </c>
      <c r="D20" s="80">
        <v>11.226000000000001</v>
      </c>
      <c r="E20" s="43"/>
      <c r="F20" s="21"/>
      <c r="G20" s="21"/>
      <c r="H20" s="21"/>
      <c r="I20" s="21"/>
      <c r="J20" s="21"/>
    </row>
    <row r="21" spans="1:10" ht="70" x14ac:dyDescent="0.2">
      <c r="A21" s="102" t="s">
        <v>203</v>
      </c>
      <c r="B21" s="95"/>
      <c r="C21" s="95"/>
      <c r="D21" s="95"/>
      <c r="E21" s="43"/>
      <c r="F21" s="21"/>
      <c r="G21" s="21"/>
      <c r="H21" s="21"/>
      <c r="I21" s="21"/>
      <c r="J21" s="21"/>
    </row>
    <row r="22" spans="1:10" ht="15" customHeight="1" x14ac:dyDescent="0.2">
      <c r="A22" s="20"/>
      <c r="B22" s="20"/>
      <c r="C22" s="20"/>
      <c r="D22" s="20"/>
      <c r="E22" s="21"/>
      <c r="F22" s="21"/>
      <c r="G22" s="21"/>
      <c r="H22" s="21"/>
      <c r="I22" s="21"/>
      <c r="J22" s="21"/>
    </row>
    <row r="23" spans="1:10" ht="14.5" x14ac:dyDescent="0.35">
      <c r="A23" s="195" t="s">
        <v>83</v>
      </c>
      <c r="B23" s="195"/>
      <c r="C23" s="195"/>
      <c r="D23" s="195"/>
      <c r="E23" s="199"/>
      <c r="F23" s="199"/>
      <c r="G23" s="199"/>
      <c r="H23" s="199"/>
      <c r="I23" s="199"/>
      <c r="J23" s="200"/>
    </row>
    <row r="24" spans="1:10" x14ac:dyDescent="0.2">
      <c r="A24" s="41" t="s">
        <v>29</v>
      </c>
      <c r="B24" s="41"/>
      <c r="C24" s="41"/>
      <c r="D24" s="41"/>
      <c r="E24" s="53"/>
      <c r="F24" s="53"/>
      <c r="G24" s="53"/>
      <c r="H24" s="53"/>
      <c r="I24" s="53"/>
      <c r="J24" s="101"/>
    </row>
    <row r="25" spans="1:10" x14ac:dyDescent="0.2">
      <c r="A25" s="44" t="s">
        <v>82</v>
      </c>
      <c r="B25" s="44"/>
      <c r="C25" s="44"/>
      <c r="D25" s="44"/>
      <c r="E25" s="29">
        <v>10.095000000000001</v>
      </c>
      <c r="F25" s="29">
        <v>10.095000000000001</v>
      </c>
      <c r="G25" s="29">
        <v>10.095000000000001</v>
      </c>
      <c r="H25" s="29">
        <v>10.095000000000001</v>
      </c>
      <c r="I25" s="29">
        <v>10.095000000000001</v>
      </c>
      <c r="J25" s="29">
        <v>10.095000000000001</v>
      </c>
    </row>
    <row r="26" spans="1:10" x14ac:dyDescent="0.2">
      <c r="A26" s="44"/>
      <c r="B26" s="44"/>
      <c r="C26" s="44"/>
      <c r="D26" s="44"/>
      <c r="E26" s="29"/>
      <c r="F26" s="29"/>
      <c r="G26" s="29"/>
      <c r="H26" s="29"/>
      <c r="I26" s="29"/>
      <c r="J26" s="29"/>
    </row>
    <row r="27" spans="1:10" ht="14.5" x14ac:dyDescent="0.35">
      <c r="A27" s="195" t="s">
        <v>152</v>
      </c>
      <c r="B27" s="195"/>
      <c r="C27" s="195"/>
      <c r="D27" s="195"/>
      <c r="E27" s="199"/>
      <c r="F27" s="199"/>
      <c r="G27" s="199"/>
      <c r="H27" s="199"/>
      <c r="I27" s="199"/>
      <c r="J27" s="200"/>
    </row>
    <row r="28" spans="1:10" x14ac:dyDescent="0.2">
      <c r="A28" s="112" t="s">
        <v>29</v>
      </c>
      <c r="B28" s="44"/>
      <c r="C28" s="44"/>
      <c r="D28" s="44"/>
      <c r="E28" s="29"/>
      <c r="F28" s="29"/>
      <c r="G28" s="29"/>
      <c r="H28" s="29"/>
      <c r="I28" s="29"/>
      <c r="J28" s="29"/>
    </row>
    <row r="29" spans="1:10" x14ac:dyDescent="0.2">
      <c r="A29" s="144" t="s">
        <v>172</v>
      </c>
      <c r="B29" s="29">
        <v>-0.30399999999999999</v>
      </c>
      <c r="C29" s="29">
        <v>-0.28699999999999998</v>
      </c>
      <c r="D29" s="29">
        <v>-2.4590000000000001</v>
      </c>
      <c r="E29" s="29">
        <v>2.3420000000000001</v>
      </c>
      <c r="F29" s="29">
        <v>1.7569999999999999</v>
      </c>
      <c r="G29" s="29">
        <v>1.7569999999999999</v>
      </c>
      <c r="H29" s="29">
        <v>1.7569999999999999</v>
      </c>
      <c r="I29" s="29">
        <v>1.7569999999999999</v>
      </c>
      <c r="J29" s="29">
        <v>1.7569999999999999</v>
      </c>
    </row>
    <row r="30" spans="1:10" ht="50" x14ac:dyDescent="0.2">
      <c r="A30" s="158" t="s">
        <v>204</v>
      </c>
      <c r="B30" s="29"/>
      <c r="C30" s="29"/>
      <c r="D30" s="29"/>
      <c r="E30" s="29"/>
      <c r="F30" s="29"/>
      <c r="G30" s="29"/>
      <c r="H30" s="29"/>
      <c r="I30" s="29"/>
      <c r="J30" s="29"/>
    </row>
    <row r="31" spans="1:10" x14ac:dyDescent="0.2">
      <c r="A31" s="44"/>
      <c r="B31" s="29"/>
      <c r="C31" s="29"/>
      <c r="D31" s="29"/>
      <c r="E31" s="29"/>
      <c r="F31" s="29"/>
      <c r="G31" s="29"/>
      <c r="H31" s="29"/>
      <c r="I31" s="29"/>
      <c r="J31" s="29"/>
    </row>
    <row r="32" spans="1:10" x14ac:dyDescent="0.2">
      <c r="A32" s="17" t="s">
        <v>30</v>
      </c>
      <c r="B32" s="29"/>
      <c r="C32" s="29"/>
      <c r="D32" s="29"/>
      <c r="E32" s="29"/>
      <c r="F32" s="29"/>
      <c r="G32" s="29"/>
      <c r="H32" s="29"/>
      <c r="I32" s="29"/>
      <c r="J32" s="29"/>
    </row>
    <row r="33" spans="1:10" x14ac:dyDescent="0.2">
      <c r="A33" s="44" t="s">
        <v>176</v>
      </c>
      <c r="B33" s="29"/>
      <c r="C33" s="29"/>
      <c r="D33" s="29"/>
      <c r="E33" s="29"/>
      <c r="F33" s="29">
        <v>7.2240000000000002</v>
      </c>
      <c r="G33" s="29">
        <v>7.2240000000000002</v>
      </c>
      <c r="H33" s="29">
        <v>7.2240000000000002</v>
      </c>
      <c r="I33" s="29">
        <v>7.2240000000000002</v>
      </c>
      <c r="J33" s="29">
        <v>7.2240000000000002</v>
      </c>
    </row>
    <row r="34" spans="1:10" ht="25.5" customHeight="1" x14ac:dyDescent="0.2">
      <c r="A34" s="159" t="s">
        <v>200</v>
      </c>
      <c r="B34" s="44"/>
      <c r="C34" s="44"/>
      <c r="D34" s="44"/>
      <c r="E34" s="29"/>
      <c r="F34" s="29"/>
      <c r="G34" s="29"/>
      <c r="H34" s="29"/>
      <c r="I34" s="29"/>
      <c r="J34" s="29"/>
    </row>
    <row r="35" spans="1:10" x14ac:dyDescent="0.2">
      <c r="A35" s="54"/>
      <c r="B35" s="54"/>
      <c r="C35" s="54"/>
      <c r="D35" s="54"/>
      <c r="E35" s="27"/>
      <c r="F35" s="27"/>
      <c r="G35" s="27"/>
      <c r="H35" s="27"/>
      <c r="I35" s="27"/>
      <c r="J35" s="27"/>
    </row>
    <row r="36" spans="1:10" x14ac:dyDescent="0.2">
      <c r="A36" s="4"/>
      <c r="B36" s="2"/>
      <c r="C36" s="2"/>
      <c r="D36" s="2"/>
      <c r="E36" s="2"/>
      <c r="F36" s="2"/>
      <c r="G36" s="2"/>
      <c r="H36" s="2"/>
      <c r="I36" s="2"/>
      <c r="J36" s="2"/>
    </row>
    <row r="37" spans="1:10" x14ac:dyDescent="0.2">
      <c r="A37" s="5"/>
      <c r="B37" s="37"/>
      <c r="C37" s="37"/>
      <c r="D37" s="37"/>
      <c r="E37" s="37"/>
      <c r="F37" s="37"/>
      <c r="G37" s="37"/>
      <c r="H37" s="37"/>
      <c r="I37" s="37"/>
      <c r="J37" s="37"/>
    </row>
  </sheetData>
  <mergeCells count="6">
    <mergeCell ref="A27:J27"/>
    <mergeCell ref="A1:J1"/>
    <mergeCell ref="A11:J11"/>
    <mergeCell ref="A23:J23"/>
    <mergeCell ref="A13:J13"/>
    <mergeCell ref="A18:J18"/>
  </mergeCells>
  <pageMargins left="0.70866141732283472" right="0.70866141732283472"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J39"/>
  <sheetViews>
    <sheetView topLeftCell="A23" zoomScaleNormal="100" workbookViewId="0">
      <selection activeCell="B29" sqref="B29:J33"/>
    </sheetView>
  </sheetViews>
  <sheetFormatPr defaultColWidth="9.1796875" defaultRowHeight="10" x14ac:dyDescent="0.2"/>
  <cols>
    <col min="1" max="1" width="45.1796875" style="6" customWidth="1"/>
    <col min="2" max="10" width="7.1796875" style="6" customWidth="1"/>
    <col min="11" max="16384" width="9.1796875" style="6"/>
  </cols>
  <sheetData>
    <row r="1" spans="1:10" ht="22.5" customHeight="1" x14ac:dyDescent="0.35">
      <c r="A1" s="194" t="s">
        <v>42</v>
      </c>
      <c r="B1" s="194"/>
      <c r="C1" s="194"/>
      <c r="D1" s="194"/>
      <c r="E1" s="194"/>
      <c r="F1" s="194"/>
      <c r="G1" s="194"/>
      <c r="H1" s="194"/>
      <c r="I1" s="194"/>
      <c r="J1" s="193"/>
    </row>
    <row r="2" spans="1:10" ht="15" customHeight="1" x14ac:dyDescent="0.2">
      <c r="A2" s="19"/>
      <c r="B2" s="19">
        <v>2019</v>
      </c>
      <c r="C2" s="19">
        <v>2020</v>
      </c>
      <c r="D2" s="19">
        <v>2021</v>
      </c>
      <c r="E2" s="19">
        <v>2022</v>
      </c>
      <c r="F2" s="19">
        <v>2023</v>
      </c>
      <c r="G2" s="19">
        <v>2024</v>
      </c>
      <c r="H2" s="19">
        <v>2025</v>
      </c>
      <c r="I2" s="19">
        <v>2026</v>
      </c>
      <c r="J2" s="19">
        <v>2027</v>
      </c>
    </row>
    <row r="3" spans="1:10" ht="15" customHeight="1" x14ac:dyDescent="0.2">
      <c r="A3" s="20" t="s">
        <v>79</v>
      </c>
      <c r="B3" s="30">
        <v>329.435</v>
      </c>
      <c r="C3" s="30">
        <v>347.94499999999999</v>
      </c>
      <c r="D3" s="30">
        <v>360.26400000000001</v>
      </c>
      <c r="E3" s="30">
        <v>358.08300000000003</v>
      </c>
      <c r="F3" s="30">
        <v>358.084</v>
      </c>
      <c r="G3" s="30">
        <v>358.084</v>
      </c>
      <c r="H3" s="30">
        <v>358.084</v>
      </c>
      <c r="I3" s="30">
        <v>358.084</v>
      </c>
      <c r="J3" s="30">
        <v>358.084</v>
      </c>
    </row>
    <row r="4" spans="1:10" ht="15" customHeight="1" x14ac:dyDescent="0.2">
      <c r="A4" s="103" t="s">
        <v>137</v>
      </c>
      <c r="B4" s="107">
        <v>0</v>
      </c>
      <c r="C4" s="107">
        <v>0</v>
      </c>
      <c r="D4" s="107">
        <v>9.8460000000000001</v>
      </c>
      <c r="E4" s="86">
        <v>0</v>
      </c>
      <c r="F4" s="86">
        <v>0</v>
      </c>
      <c r="G4" s="86">
        <v>0</v>
      </c>
      <c r="H4" s="86">
        <v>0</v>
      </c>
      <c r="I4" s="86">
        <v>0</v>
      </c>
      <c r="J4" s="86">
        <v>0</v>
      </c>
    </row>
    <row r="5" spans="1:10" ht="15" customHeight="1" x14ac:dyDescent="0.2">
      <c r="A5" s="103" t="s">
        <v>138</v>
      </c>
      <c r="B5" s="107">
        <v>-0.81700000000000728</v>
      </c>
      <c r="C5" s="107">
        <v>1.4630000000000223</v>
      </c>
      <c r="D5" s="107">
        <v>-3.1870000000000083</v>
      </c>
      <c r="E5" s="86">
        <v>0</v>
      </c>
      <c r="F5" s="86">
        <v>0</v>
      </c>
      <c r="G5" s="86">
        <v>0</v>
      </c>
      <c r="H5" s="86">
        <v>0</v>
      </c>
      <c r="I5" s="86">
        <v>0</v>
      </c>
      <c r="J5" s="86">
        <v>0</v>
      </c>
    </row>
    <row r="6" spans="1:10" ht="15" customHeight="1" x14ac:dyDescent="0.2">
      <c r="A6" s="22" t="s">
        <v>80</v>
      </c>
      <c r="B6" s="86">
        <v>0</v>
      </c>
      <c r="C6" s="86">
        <v>0</v>
      </c>
      <c r="D6" s="86">
        <v>0</v>
      </c>
      <c r="E6" s="31">
        <v>14.199999999999989</v>
      </c>
      <c r="F6" s="31">
        <v>14.199999999999989</v>
      </c>
      <c r="G6" s="31">
        <v>14.199999999999989</v>
      </c>
      <c r="H6" s="31">
        <v>14.199999999999989</v>
      </c>
      <c r="I6" s="31">
        <v>14.199999999999989</v>
      </c>
      <c r="J6" s="31">
        <v>14.2</v>
      </c>
    </row>
    <row r="7" spans="1:10" ht="15" customHeight="1" x14ac:dyDescent="0.2">
      <c r="A7" s="103" t="s">
        <v>139</v>
      </c>
      <c r="B7" s="107">
        <v>2.0000000000095497E-3</v>
      </c>
      <c r="C7" s="107">
        <v>-0.60200000000003229</v>
      </c>
      <c r="D7" s="107">
        <v>3.1659999999999968</v>
      </c>
      <c r="E7" s="107">
        <v>-21.939000000000021</v>
      </c>
      <c r="F7" s="107">
        <v>-2.8199999999999932</v>
      </c>
      <c r="G7" s="107">
        <v>-2.8199999999999932</v>
      </c>
      <c r="H7" s="107">
        <v>-2.8199999999999932</v>
      </c>
      <c r="I7" s="107">
        <v>-2.8199999999999932</v>
      </c>
      <c r="J7" s="107">
        <v>-2.8200000000000038</v>
      </c>
    </row>
    <row r="8" spans="1:10" ht="15" customHeight="1" x14ac:dyDescent="0.2">
      <c r="A8" s="104" t="s">
        <v>100</v>
      </c>
      <c r="B8" s="109">
        <v>-0.81499999999999773</v>
      </c>
      <c r="C8" s="109">
        <v>0.86099999999999</v>
      </c>
      <c r="D8" s="109">
        <v>9.8249999999999886</v>
      </c>
      <c r="E8" s="109">
        <v>-7.7390000000000327</v>
      </c>
      <c r="F8" s="109">
        <v>11.379999999999995</v>
      </c>
      <c r="G8" s="109">
        <v>11.379999999999995</v>
      </c>
      <c r="H8" s="109">
        <v>11.379999999999995</v>
      </c>
      <c r="I8" s="109">
        <v>11.379999999999995</v>
      </c>
      <c r="J8" s="109">
        <v>11.379999999999995</v>
      </c>
    </row>
    <row r="9" spans="1:10" ht="15" customHeight="1" x14ac:dyDescent="0.2">
      <c r="A9" s="25" t="s">
        <v>146</v>
      </c>
      <c r="B9" s="32">
        <v>328.62</v>
      </c>
      <c r="C9" s="32">
        <v>348.80599999999998</v>
      </c>
      <c r="D9" s="32">
        <v>370.089</v>
      </c>
      <c r="E9" s="32">
        <v>350.34399999999999</v>
      </c>
      <c r="F9" s="32">
        <v>369.464</v>
      </c>
      <c r="G9" s="32">
        <v>369.464</v>
      </c>
      <c r="H9" s="32">
        <v>369.464</v>
      </c>
      <c r="I9" s="32">
        <v>369.464</v>
      </c>
      <c r="J9" s="32">
        <v>369.464</v>
      </c>
    </row>
    <row r="10" spans="1:10" ht="15" customHeight="1" x14ac:dyDescent="0.2">
      <c r="A10" s="20"/>
      <c r="B10" s="20"/>
      <c r="C10" s="20"/>
      <c r="D10" s="20"/>
      <c r="E10" s="75"/>
      <c r="F10" s="75"/>
      <c r="G10" s="75"/>
      <c r="H10" s="75"/>
      <c r="I10" s="75"/>
      <c r="J10" s="75"/>
    </row>
    <row r="11" spans="1:10" ht="34" customHeight="1" x14ac:dyDescent="0.35">
      <c r="A11" s="201" t="s">
        <v>63</v>
      </c>
      <c r="B11" s="201"/>
      <c r="C11" s="201"/>
      <c r="D11" s="201"/>
      <c r="E11" s="202"/>
      <c r="F11" s="202"/>
      <c r="G11" s="202"/>
      <c r="H11" s="202"/>
      <c r="I11" s="202"/>
      <c r="J11" s="204"/>
    </row>
    <row r="12" spans="1:10" x14ac:dyDescent="0.2">
      <c r="A12" s="20"/>
      <c r="B12" s="20"/>
      <c r="C12" s="20"/>
      <c r="D12" s="20"/>
      <c r="E12" s="21"/>
      <c r="F12" s="21"/>
      <c r="G12" s="21"/>
      <c r="H12" s="21"/>
      <c r="I12" s="21"/>
      <c r="J12" s="21"/>
    </row>
    <row r="13" spans="1:10" ht="14.5" x14ac:dyDescent="0.35">
      <c r="A13" s="195" t="s">
        <v>147</v>
      </c>
      <c r="B13" s="195"/>
      <c r="C13" s="195"/>
      <c r="D13" s="195"/>
      <c r="E13" s="199"/>
      <c r="F13" s="200"/>
      <c r="G13" s="200"/>
      <c r="H13" s="200"/>
      <c r="I13" s="200"/>
      <c r="J13" s="200"/>
    </row>
    <row r="14" spans="1:10" x14ac:dyDescent="0.2">
      <c r="A14" s="105" t="s">
        <v>29</v>
      </c>
      <c r="B14" s="18"/>
      <c r="C14" s="18"/>
      <c r="D14" s="18"/>
      <c r="E14" s="21"/>
      <c r="F14" s="21"/>
      <c r="G14" s="21"/>
      <c r="H14" s="21"/>
      <c r="I14" s="21"/>
      <c r="J14" s="21"/>
    </row>
    <row r="15" spans="1:10" x14ac:dyDescent="0.2">
      <c r="A15" s="106" t="s">
        <v>140</v>
      </c>
      <c r="B15" s="18"/>
      <c r="C15" s="18"/>
      <c r="D15" s="92">
        <v>9.8460000000000001</v>
      </c>
      <c r="E15" s="92"/>
      <c r="F15" s="21"/>
      <c r="G15" s="21"/>
      <c r="H15" s="21"/>
      <c r="I15" s="21"/>
      <c r="J15" s="21"/>
    </row>
    <row r="16" spans="1:10" ht="20" x14ac:dyDescent="0.2">
      <c r="A16" s="111" t="s">
        <v>197</v>
      </c>
      <c r="B16" s="18"/>
      <c r="C16" s="18"/>
      <c r="D16" s="107"/>
      <c r="E16" s="21"/>
      <c r="F16" s="21"/>
      <c r="G16" s="21"/>
      <c r="H16" s="21"/>
      <c r="I16" s="21"/>
      <c r="J16" s="21"/>
    </row>
    <row r="17" spans="1:10" x14ac:dyDescent="0.2">
      <c r="A17" s="28"/>
      <c r="B17" s="95"/>
      <c r="C17" s="95"/>
      <c r="D17" s="95"/>
      <c r="E17" s="43"/>
      <c r="F17" s="21"/>
      <c r="G17" s="21"/>
      <c r="H17" s="21"/>
      <c r="I17" s="21"/>
      <c r="J17" s="21"/>
    </row>
    <row r="18" spans="1:10" ht="14.5" x14ac:dyDescent="0.35">
      <c r="A18" s="195" t="s">
        <v>142</v>
      </c>
      <c r="B18" s="195"/>
      <c r="C18" s="195"/>
      <c r="D18" s="195"/>
      <c r="E18" s="199"/>
      <c r="F18" s="200"/>
      <c r="G18" s="200"/>
      <c r="H18" s="200"/>
      <c r="I18" s="200"/>
      <c r="J18" s="200"/>
    </row>
    <row r="19" spans="1:10" x14ac:dyDescent="0.2">
      <c r="A19" s="105" t="s">
        <v>29</v>
      </c>
      <c r="B19" s="108"/>
      <c r="C19" s="108"/>
      <c r="D19" s="108"/>
      <c r="E19" s="111"/>
      <c r="F19" s="21"/>
      <c r="G19" s="21"/>
      <c r="H19" s="21"/>
      <c r="I19" s="21"/>
      <c r="J19" s="21"/>
    </row>
    <row r="20" spans="1:10" x14ac:dyDescent="0.2">
      <c r="A20" s="106" t="s">
        <v>144</v>
      </c>
      <c r="B20" s="95">
        <v>-0.81699999999999995</v>
      </c>
      <c r="C20" s="95">
        <v>1.4630000000000001</v>
      </c>
      <c r="D20" s="43">
        <v>-3.1869999999999998</v>
      </c>
      <c r="E20" s="43"/>
      <c r="F20" s="21"/>
      <c r="G20" s="21"/>
      <c r="H20" s="21"/>
      <c r="I20" s="21"/>
      <c r="J20" s="21"/>
    </row>
    <row r="21" spans="1:10" ht="70" x14ac:dyDescent="0.2">
      <c r="A21" s="111" t="s">
        <v>205</v>
      </c>
      <c r="B21" s="95"/>
      <c r="C21" s="95"/>
      <c r="D21" s="95"/>
      <c r="E21" s="43"/>
      <c r="F21" s="21"/>
      <c r="G21" s="21"/>
      <c r="H21" s="21"/>
      <c r="I21" s="21"/>
      <c r="J21" s="21"/>
    </row>
    <row r="22" spans="1:10" x14ac:dyDescent="0.2">
      <c r="A22" s="20"/>
      <c r="B22" s="20"/>
      <c r="C22" s="20"/>
      <c r="D22" s="20"/>
      <c r="E22" s="21"/>
      <c r="F22" s="21"/>
      <c r="G22" s="21"/>
      <c r="H22" s="21"/>
      <c r="I22" s="21"/>
      <c r="J22" s="21"/>
    </row>
    <row r="23" spans="1:10" ht="15" customHeight="1" x14ac:dyDescent="0.35">
      <c r="A23" s="195" t="s">
        <v>83</v>
      </c>
      <c r="B23" s="195"/>
      <c r="C23" s="195"/>
      <c r="D23" s="195"/>
      <c r="E23" s="199"/>
      <c r="F23" s="199"/>
      <c r="G23" s="199"/>
      <c r="H23" s="199"/>
      <c r="I23" s="199"/>
      <c r="J23" s="200"/>
    </row>
    <row r="24" spans="1:10" x14ac:dyDescent="0.2">
      <c r="A24" s="41" t="s">
        <v>29</v>
      </c>
      <c r="B24" s="41"/>
      <c r="C24" s="41"/>
      <c r="D24" s="41"/>
      <c r="E24" s="50"/>
      <c r="F24" s="50"/>
      <c r="G24" s="50"/>
      <c r="H24" s="50"/>
      <c r="I24" s="50"/>
      <c r="J24" s="101"/>
    </row>
    <row r="25" spans="1:10" x14ac:dyDescent="0.2">
      <c r="A25" s="44" t="s">
        <v>82</v>
      </c>
      <c r="B25" s="44"/>
      <c r="C25" s="44"/>
      <c r="D25" s="44"/>
      <c r="E25" s="29">
        <v>14.2</v>
      </c>
      <c r="F25" s="29">
        <v>14.2</v>
      </c>
      <c r="G25" s="29">
        <v>14.2</v>
      </c>
      <c r="H25" s="29">
        <v>14.2</v>
      </c>
      <c r="I25" s="29">
        <v>14.2</v>
      </c>
      <c r="J25" s="29">
        <v>14.2</v>
      </c>
    </row>
    <row r="26" spans="1:10" x14ac:dyDescent="0.2">
      <c r="A26" s="44"/>
      <c r="B26" s="44"/>
      <c r="C26" s="44"/>
      <c r="D26" s="44"/>
      <c r="E26" s="29"/>
      <c r="F26" s="29"/>
      <c r="G26" s="29"/>
      <c r="H26" s="29"/>
      <c r="I26" s="29"/>
      <c r="J26" s="29"/>
    </row>
    <row r="27" spans="1:10" ht="14.5" x14ac:dyDescent="0.35">
      <c r="A27" s="195" t="s">
        <v>152</v>
      </c>
      <c r="B27" s="195"/>
      <c r="C27" s="195"/>
      <c r="D27" s="195"/>
      <c r="E27" s="199"/>
      <c r="F27" s="199"/>
      <c r="G27" s="199"/>
      <c r="H27" s="199"/>
      <c r="I27" s="199"/>
      <c r="J27" s="200"/>
    </row>
    <row r="28" spans="1:10" x14ac:dyDescent="0.2">
      <c r="A28" s="112" t="s">
        <v>29</v>
      </c>
      <c r="B28" s="44"/>
      <c r="C28" s="44"/>
      <c r="D28" s="44"/>
      <c r="E28" s="29"/>
      <c r="F28" s="29"/>
      <c r="G28" s="29"/>
      <c r="H28" s="29"/>
      <c r="I28" s="29"/>
      <c r="J28" s="29"/>
    </row>
    <row r="29" spans="1:10" x14ac:dyDescent="0.2">
      <c r="A29" s="144" t="s">
        <v>172</v>
      </c>
      <c r="B29" s="29">
        <v>2E-3</v>
      </c>
      <c r="C29" s="29">
        <v>-0.60199999999999998</v>
      </c>
      <c r="D29" s="29">
        <v>3.1659999999999999</v>
      </c>
      <c r="E29" s="29">
        <v>-21.939</v>
      </c>
      <c r="F29" s="29">
        <v>-10.97</v>
      </c>
      <c r="G29" s="29">
        <v>-10.97</v>
      </c>
      <c r="H29" s="29">
        <v>-10.97</v>
      </c>
      <c r="I29" s="29">
        <v>-10.97</v>
      </c>
      <c r="J29" s="29">
        <v>-10.97</v>
      </c>
    </row>
    <row r="30" spans="1:10" ht="80" x14ac:dyDescent="0.2">
      <c r="A30" s="158" t="s">
        <v>212</v>
      </c>
      <c r="B30" s="29"/>
      <c r="C30" s="29"/>
      <c r="D30" s="29"/>
      <c r="E30" s="29"/>
      <c r="F30" s="29"/>
      <c r="G30" s="29"/>
      <c r="H30" s="29"/>
      <c r="I30" s="29"/>
      <c r="J30" s="29"/>
    </row>
    <row r="31" spans="1:10" x14ac:dyDescent="0.2">
      <c r="A31" s="44"/>
      <c r="B31" s="29"/>
      <c r="C31" s="29"/>
      <c r="D31" s="29"/>
      <c r="E31" s="29"/>
      <c r="F31" s="29"/>
      <c r="G31" s="29"/>
      <c r="H31" s="29"/>
      <c r="I31" s="29"/>
      <c r="J31" s="29"/>
    </row>
    <row r="32" spans="1:10" x14ac:dyDescent="0.2">
      <c r="A32" s="17" t="s">
        <v>30</v>
      </c>
      <c r="B32" s="29"/>
      <c r="C32" s="29"/>
      <c r="D32" s="29"/>
      <c r="E32" s="29"/>
      <c r="F32" s="29"/>
      <c r="G32" s="29"/>
      <c r="H32" s="29"/>
      <c r="I32" s="29"/>
      <c r="J32" s="29"/>
    </row>
    <row r="33" spans="1:10" x14ac:dyDescent="0.2">
      <c r="A33" s="44" t="s">
        <v>175</v>
      </c>
      <c r="B33" s="29"/>
      <c r="C33" s="29"/>
      <c r="D33" s="29"/>
      <c r="E33" s="29"/>
      <c r="F33" s="29">
        <v>8.15</v>
      </c>
      <c r="G33" s="29">
        <v>8.15</v>
      </c>
      <c r="H33" s="29">
        <v>8.15</v>
      </c>
      <c r="I33" s="29">
        <v>8.15</v>
      </c>
      <c r="J33" s="29">
        <v>8.15</v>
      </c>
    </row>
    <row r="34" spans="1:10" ht="20" x14ac:dyDescent="0.2">
      <c r="A34" s="159" t="s">
        <v>213</v>
      </c>
      <c r="B34" s="44"/>
      <c r="C34" s="44"/>
      <c r="D34" s="44"/>
      <c r="E34" s="29"/>
      <c r="F34" s="29"/>
      <c r="G34" s="29"/>
      <c r="H34" s="29"/>
      <c r="I34" s="29"/>
      <c r="J34" s="29"/>
    </row>
    <row r="35" spans="1:10" x14ac:dyDescent="0.2">
      <c r="A35" s="23"/>
      <c r="B35" s="23"/>
      <c r="C35" s="23"/>
      <c r="D35" s="23"/>
      <c r="E35" s="24"/>
      <c r="F35" s="24"/>
      <c r="G35" s="24"/>
      <c r="H35" s="24"/>
      <c r="I35" s="24"/>
      <c r="J35" s="24"/>
    </row>
    <row r="36" spans="1:10" x14ac:dyDescent="0.2">
      <c r="A36" s="4"/>
      <c r="B36" s="2"/>
      <c r="C36" s="2"/>
      <c r="D36" s="2"/>
      <c r="E36" s="2"/>
      <c r="F36" s="2"/>
      <c r="G36" s="2"/>
      <c r="H36" s="2"/>
      <c r="I36" s="2"/>
      <c r="J36" s="2"/>
    </row>
    <row r="37" spans="1:10" x14ac:dyDescent="0.2">
      <c r="A37" s="5"/>
      <c r="B37" s="9"/>
      <c r="C37" s="9"/>
      <c r="D37" s="9"/>
      <c r="E37" s="9"/>
      <c r="F37" s="9"/>
      <c r="G37" s="9"/>
      <c r="H37" s="9"/>
      <c r="I37" s="9"/>
      <c r="J37" s="9"/>
    </row>
    <row r="39" spans="1:10" x14ac:dyDescent="0.2">
      <c r="A39" s="7"/>
      <c r="B39" s="7"/>
      <c r="C39" s="7"/>
      <c r="D39" s="7"/>
      <c r="E39" s="7"/>
      <c r="F39" s="7"/>
      <c r="G39" s="7"/>
      <c r="H39" s="7"/>
      <c r="I39" s="7"/>
      <c r="J39" s="7"/>
    </row>
  </sheetData>
  <mergeCells count="6">
    <mergeCell ref="A27:J27"/>
    <mergeCell ref="A1:J1"/>
    <mergeCell ref="A11:J11"/>
    <mergeCell ref="A23:J23"/>
    <mergeCell ref="A13:J13"/>
    <mergeCell ref="A18:J18"/>
  </mergeCells>
  <pageMargins left="0.70866141732283472" right="0.70866141732283472" top="0.74803149606299213"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L39"/>
  <sheetViews>
    <sheetView topLeftCell="A25" workbookViewId="0">
      <selection activeCell="B31" sqref="B31:J35"/>
    </sheetView>
  </sheetViews>
  <sheetFormatPr defaultColWidth="9.1796875" defaultRowHeight="15.75" customHeight="1" x14ac:dyDescent="0.2"/>
  <cols>
    <col min="1" max="1" width="49.453125" style="6" customWidth="1"/>
    <col min="2" max="10" width="7.81640625" style="6" customWidth="1"/>
    <col min="11" max="16384" width="9.1796875" style="6"/>
  </cols>
  <sheetData>
    <row r="1" spans="1:12" ht="15.75" customHeight="1" x14ac:dyDescent="0.35">
      <c r="A1" s="194" t="s">
        <v>47</v>
      </c>
      <c r="B1" s="194"/>
      <c r="C1" s="194"/>
      <c r="D1" s="194"/>
      <c r="E1" s="194"/>
      <c r="F1" s="194"/>
      <c r="G1" s="194"/>
      <c r="H1" s="194"/>
      <c r="I1" s="194"/>
      <c r="J1" s="193"/>
    </row>
    <row r="2" spans="1:12" ht="15.75" customHeight="1" x14ac:dyDescent="0.35">
      <c r="A2" s="19"/>
      <c r="B2" s="19">
        <v>2019</v>
      </c>
      <c r="C2" s="19">
        <v>2020</v>
      </c>
      <c r="D2" s="19">
        <v>2021</v>
      </c>
      <c r="E2" s="19">
        <v>2022</v>
      </c>
      <c r="F2" s="19">
        <v>2023</v>
      </c>
      <c r="G2" s="19">
        <v>2024</v>
      </c>
      <c r="H2" s="19">
        <v>2025</v>
      </c>
      <c r="I2" s="19">
        <v>2026</v>
      </c>
      <c r="J2" s="19">
        <v>2027</v>
      </c>
      <c r="K2"/>
      <c r="L2"/>
    </row>
    <row r="3" spans="1:12" ht="15.75" customHeight="1" x14ac:dyDescent="0.35">
      <c r="A3" s="20" t="s">
        <v>79</v>
      </c>
      <c r="B3" s="30">
        <v>164.578</v>
      </c>
      <c r="C3" s="30">
        <v>175.916</v>
      </c>
      <c r="D3" s="30">
        <v>187.39400000000001</v>
      </c>
      <c r="E3" s="30">
        <v>185.27</v>
      </c>
      <c r="F3" s="30">
        <v>185.27</v>
      </c>
      <c r="G3" s="30">
        <v>185.27</v>
      </c>
      <c r="H3" s="30">
        <v>185.27</v>
      </c>
      <c r="I3" s="30">
        <v>185.27</v>
      </c>
      <c r="J3" s="30">
        <v>185.27</v>
      </c>
      <c r="K3"/>
      <c r="L3"/>
    </row>
    <row r="4" spans="1:12" ht="15.75" customHeight="1" x14ac:dyDescent="0.35">
      <c r="A4" s="103" t="s">
        <v>137</v>
      </c>
      <c r="B4" s="107">
        <v>0</v>
      </c>
      <c r="C4" s="107">
        <v>0</v>
      </c>
      <c r="D4" s="107">
        <v>6.2750000000000004</v>
      </c>
      <c r="E4" s="86">
        <v>0</v>
      </c>
      <c r="F4" s="86">
        <v>0</v>
      </c>
      <c r="G4" s="86">
        <v>0</v>
      </c>
      <c r="H4" s="86">
        <v>0</v>
      </c>
      <c r="I4" s="86">
        <v>0</v>
      </c>
      <c r="J4" s="86">
        <v>0</v>
      </c>
      <c r="K4" s="48"/>
      <c r="L4" s="48"/>
    </row>
    <row r="5" spans="1:12" ht="15.75" customHeight="1" x14ac:dyDescent="0.35">
      <c r="A5" s="103" t="s">
        <v>138</v>
      </c>
      <c r="B5" s="107">
        <v>-0.35499999999998977</v>
      </c>
      <c r="C5" s="107">
        <v>1.4000000000000057</v>
      </c>
      <c r="D5" s="107">
        <v>-2.7720000000000145</v>
      </c>
      <c r="E5" s="86">
        <v>0</v>
      </c>
      <c r="F5" s="86">
        <v>0</v>
      </c>
      <c r="G5" s="86">
        <v>0</v>
      </c>
      <c r="H5" s="86">
        <v>0</v>
      </c>
      <c r="I5" s="86">
        <v>0</v>
      </c>
      <c r="J5" s="86">
        <v>0</v>
      </c>
      <c r="K5" s="48"/>
      <c r="L5" s="48"/>
    </row>
    <row r="6" spans="1:12" ht="15.75" customHeight="1" x14ac:dyDescent="0.35">
      <c r="A6" s="22" t="s">
        <v>80</v>
      </c>
      <c r="B6" s="86">
        <v>0</v>
      </c>
      <c r="C6" s="86">
        <v>0</v>
      </c>
      <c r="D6" s="86">
        <v>0</v>
      </c>
      <c r="E6" s="31">
        <v>10.760999999999996</v>
      </c>
      <c r="F6" s="31">
        <v>10.760999999999996</v>
      </c>
      <c r="G6" s="31">
        <v>10.760999999999996</v>
      </c>
      <c r="H6" s="31">
        <v>10.760999999999996</v>
      </c>
      <c r="I6" s="31">
        <v>10.760999999999996</v>
      </c>
      <c r="J6" s="31">
        <v>10.760999999999999</v>
      </c>
      <c r="K6"/>
      <c r="L6"/>
    </row>
    <row r="7" spans="1:12" ht="15.75" customHeight="1" x14ac:dyDescent="0.35">
      <c r="A7" s="103" t="s">
        <v>139</v>
      </c>
      <c r="B7" s="107">
        <v>-0.18900000000002137</v>
      </c>
      <c r="C7" s="107">
        <v>1.032999999999987</v>
      </c>
      <c r="D7" s="107">
        <v>-2.5420000000000016</v>
      </c>
      <c r="E7" s="107">
        <v>-1.9120000000000061</v>
      </c>
      <c r="F7" s="107">
        <v>2.0279999999999916</v>
      </c>
      <c r="G7" s="107">
        <v>2.0279999999999916</v>
      </c>
      <c r="H7" s="107">
        <v>2.0279999999999916</v>
      </c>
      <c r="I7" s="107">
        <v>2.0279999999999916</v>
      </c>
      <c r="J7" s="107">
        <v>2.027999999999988</v>
      </c>
      <c r="K7" s="48"/>
      <c r="L7" s="48"/>
    </row>
    <row r="8" spans="1:12" ht="15.75" customHeight="1" x14ac:dyDescent="0.35">
      <c r="A8" s="104" t="s">
        <v>100</v>
      </c>
      <c r="B8" s="109">
        <v>-0.54400000000001114</v>
      </c>
      <c r="C8" s="109">
        <v>2.4329999999999927</v>
      </c>
      <c r="D8" s="109">
        <v>0.96099999999998431</v>
      </c>
      <c r="E8" s="109">
        <v>8.8489999999999895</v>
      </c>
      <c r="F8" s="109">
        <v>12.788999999999987</v>
      </c>
      <c r="G8" s="109">
        <v>12.788999999999987</v>
      </c>
      <c r="H8" s="109">
        <v>12.788999999999987</v>
      </c>
      <c r="I8" s="109">
        <v>12.788999999999987</v>
      </c>
      <c r="J8" s="109">
        <v>12.788999999999987</v>
      </c>
      <c r="K8" s="48"/>
      <c r="L8" s="48"/>
    </row>
    <row r="9" spans="1:12" ht="18.75" customHeight="1" x14ac:dyDescent="0.2">
      <c r="A9" s="25" t="s">
        <v>146</v>
      </c>
      <c r="B9" s="32">
        <v>164.03399999999999</v>
      </c>
      <c r="C9" s="32">
        <v>178.34899999999999</v>
      </c>
      <c r="D9" s="32">
        <v>188.35499999999999</v>
      </c>
      <c r="E9" s="32">
        <v>194.119</v>
      </c>
      <c r="F9" s="32">
        <v>198.059</v>
      </c>
      <c r="G9" s="32">
        <v>198.059</v>
      </c>
      <c r="H9" s="32">
        <v>198.059</v>
      </c>
      <c r="I9" s="32">
        <v>198.059</v>
      </c>
      <c r="J9" s="32">
        <v>198.059</v>
      </c>
    </row>
    <row r="10" spans="1:12" ht="21.75" customHeight="1" x14ac:dyDescent="0.35">
      <c r="A10" s="207" t="s">
        <v>64</v>
      </c>
      <c r="B10" s="207"/>
      <c r="C10" s="207"/>
      <c r="D10" s="207"/>
      <c r="E10" s="207"/>
      <c r="F10" s="207"/>
      <c r="G10" s="207"/>
      <c r="H10" s="207"/>
      <c r="I10" s="207"/>
      <c r="J10" s="208"/>
    </row>
    <row r="11" spans="1:12" ht="15.75" customHeight="1" x14ac:dyDescent="0.2">
      <c r="A11" s="20"/>
      <c r="B11" s="20"/>
      <c r="C11" s="20"/>
      <c r="D11" s="20"/>
      <c r="E11" s="21"/>
      <c r="F11" s="21"/>
      <c r="G11" s="21"/>
      <c r="H11" s="21"/>
      <c r="I11" s="21"/>
      <c r="J11" s="21"/>
    </row>
    <row r="12" spans="1:12" ht="15.75" customHeight="1" x14ac:dyDescent="0.35">
      <c r="A12" s="195" t="s">
        <v>147</v>
      </c>
      <c r="B12" s="195"/>
      <c r="C12" s="195"/>
      <c r="D12" s="195"/>
      <c r="E12" s="199"/>
      <c r="F12" s="200"/>
      <c r="G12" s="200"/>
      <c r="H12" s="200"/>
      <c r="I12" s="200"/>
      <c r="J12" s="200"/>
    </row>
    <row r="13" spans="1:12" ht="15.75" customHeight="1" x14ac:dyDescent="0.2">
      <c r="A13" s="105" t="s">
        <v>29</v>
      </c>
      <c r="B13" s="18"/>
      <c r="C13" s="18"/>
      <c r="D13" s="18"/>
      <c r="E13" s="21"/>
      <c r="F13" s="21"/>
      <c r="G13" s="21"/>
      <c r="H13" s="21"/>
      <c r="I13" s="21"/>
      <c r="J13" s="21"/>
    </row>
    <row r="14" spans="1:12" ht="15.75" customHeight="1" x14ac:dyDescent="0.2">
      <c r="A14" s="106" t="s">
        <v>140</v>
      </c>
      <c r="B14" s="18"/>
      <c r="C14" s="18"/>
      <c r="D14" s="92">
        <v>6.2750000000000004</v>
      </c>
      <c r="E14" s="92"/>
      <c r="F14" s="21"/>
      <c r="G14" s="21"/>
      <c r="H14" s="21"/>
      <c r="I14" s="21"/>
      <c r="J14" s="21"/>
    </row>
    <row r="15" spans="1:12" ht="25.5" customHeight="1" x14ac:dyDescent="0.2">
      <c r="A15" s="111" t="s">
        <v>197</v>
      </c>
      <c r="B15" s="18"/>
      <c r="C15" s="18"/>
      <c r="D15" s="107"/>
      <c r="E15" s="21"/>
      <c r="F15" s="21"/>
      <c r="G15" s="21"/>
      <c r="H15" s="21"/>
      <c r="I15" s="21"/>
      <c r="J15" s="21"/>
    </row>
    <row r="16" spans="1:12" ht="15.75" customHeight="1" x14ac:dyDescent="0.2">
      <c r="A16" s="28"/>
      <c r="B16" s="95"/>
      <c r="C16" s="95"/>
      <c r="D16" s="95"/>
      <c r="E16" s="43"/>
      <c r="F16" s="21"/>
      <c r="G16" s="21"/>
      <c r="H16" s="21"/>
      <c r="I16" s="21"/>
      <c r="J16" s="21"/>
    </row>
    <row r="17" spans="1:10" ht="15.75" customHeight="1" x14ac:dyDescent="0.35">
      <c r="A17" s="195" t="s">
        <v>142</v>
      </c>
      <c r="B17" s="195"/>
      <c r="C17" s="195"/>
      <c r="D17" s="195"/>
      <c r="E17" s="199"/>
      <c r="F17" s="200"/>
      <c r="G17" s="200"/>
      <c r="H17" s="200"/>
      <c r="I17" s="200"/>
      <c r="J17" s="200"/>
    </row>
    <row r="18" spans="1:10" ht="15.75" customHeight="1" x14ac:dyDescent="0.2">
      <c r="A18" s="105" t="s">
        <v>29</v>
      </c>
      <c r="B18" s="108"/>
      <c r="C18" s="108"/>
      <c r="D18" s="108"/>
      <c r="E18" s="111"/>
      <c r="F18" s="21"/>
      <c r="G18" s="21"/>
      <c r="H18" s="21"/>
      <c r="I18" s="21"/>
      <c r="J18" s="21"/>
    </row>
    <row r="19" spans="1:10" ht="15.75" customHeight="1" x14ac:dyDescent="0.2">
      <c r="A19" s="106" t="s">
        <v>144</v>
      </c>
      <c r="B19" s="95">
        <v>-0.35499999999999998</v>
      </c>
      <c r="C19" s="95">
        <v>1.4</v>
      </c>
      <c r="D19" s="43">
        <v>-2.7719999999999998</v>
      </c>
      <c r="E19" s="43"/>
      <c r="F19" s="21"/>
      <c r="G19" s="21"/>
      <c r="H19" s="21"/>
      <c r="I19" s="21"/>
      <c r="J19" s="21"/>
    </row>
    <row r="20" spans="1:10" ht="48.65" customHeight="1" x14ac:dyDescent="0.2">
      <c r="A20" s="111" t="s">
        <v>206</v>
      </c>
      <c r="B20" s="95"/>
      <c r="C20" s="95"/>
      <c r="D20" s="95"/>
      <c r="E20" s="43"/>
      <c r="F20" s="21"/>
      <c r="G20" s="21"/>
      <c r="H20" s="21"/>
      <c r="I20" s="21"/>
      <c r="J20" s="21"/>
    </row>
    <row r="21" spans="1:10" ht="15.75" customHeight="1" x14ac:dyDescent="0.2">
      <c r="A21" s="20"/>
      <c r="B21" s="20"/>
      <c r="C21" s="20"/>
      <c r="D21" s="20"/>
      <c r="E21" s="21"/>
      <c r="F21" s="21"/>
      <c r="G21" s="21"/>
      <c r="H21" s="21"/>
      <c r="I21" s="21"/>
      <c r="J21" s="21"/>
    </row>
    <row r="22" spans="1:10" ht="15.75" customHeight="1" x14ac:dyDescent="0.35">
      <c r="A22" s="195" t="s">
        <v>83</v>
      </c>
      <c r="B22" s="195"/>
      <c r="C22" s="195"/>
      <c r="D22" s="195"/>
      <c r="E22" s="199"/>
      <c r="F22" s="199"/>
      <c r="G22" s="199"/>
      <c r="H22" s="199"/>
      <c r="I22" s="199"/>
      <c r="J22" s="200"/>
    </row>
    <row r="23" spans="1:10" ht="18.649999999999999" customHeight="1" x14ac:dyDescent="0.2">
      <c r="A23" s="41" t="s">
        <v>29</v>
      </c>
      <c r="B23" s="41"/>
      <c r="C23" s="41"/>
      <c r="D23" s="41"/>
      <c r="E23" s="50"/>
      <c r="F23" s="50"/>
      <c r="G23" s="50"/>
      <c r="H23" s="50"/>
      <c r="I23" s="50"/>
      <c r="J23" s="110"/>
    </row>
    <row r="24" spans="1:10" ht="14.25" customHeight="1" x14ac:dyDescent="0.2">
      <c r="A24" s="44" t="s">
        <v>82</v>
      </c>
      <c r="B24" s="44"/>
      <c r="C24" s="44"/>
      <c r="D24" s="44"/>
      <c r="E24" s="29">
        <v>6.6109999999999998</v>
      </c>
      <c r="F24" s="29">
        <v>6.6109999999999998</v>
      </c>
      <c r="G24" s="29">
        <v>6.6109999999999998</v>
      </c>
      <c r="H24" s="29">
        <v>6.6109999999999998</v>
      </c>
      <c r="I24" s="29">
        <v>6.6109999999999998</v>
      </c>
      <c r="J24" s="29">
        <v>6.6109999999999998</v>
      </c>
    </row>
    <row r="25" spans="1:10" ht="14.25" customHeight="1" x14ac:dyDescent="0.2">
      <c r="A25" s="44"/>
      <c r="B25" s="44"/>
      <c r="C25" s="44"/>
      <c r="D25" s="44"/>
      <c r="E25" s="29"/>
      <c r="F25" s="29"/>
      <c r="G25" s="29"/>
      <c r="H25" s="29"/>
      <c r="I25" s="29"/>
      <c r="J25" s="29"/>
    </row>
    <row r="26" spans="1:10" ht="14.25" customHeight="1" x14ac:dyDescent="0.2">
      <c r="A26" s="17" t="s">
        <v>30</v>
      </c>
      <c r="B26" s="17"/>
      <c r="C26" s="17"/>
      <c r="D26" s="17"/>
      <c r="E26" s="29"/>
      <c r="F26" s="29"/>
      <c r="G26" s="29"/>
      <c r="H26" s="29"/>
      <c r="I26" s="29"/>
      <c r="J26" s="29"/>
    </row>
    <row r="27" spans="1:10" ht="14.25" customHeight="1" x14ac:dyDescent="0.2">
      <c r="A27" s="44" t="s">
        <v>85</v>
      </c>
      <c r="B27" s="44"/>
      <c r="C27" s="44"/>
      <c r="D27" s="44"/>
      <c r="E27" s="29">
        <v>4.1500000000000004</v>
      </c>
      <c r="F27" s="29">
        <v>4.1500000000000004</v>
      </c>
      <c r="G27" s="29">
        <v>4.1500000000000004</v>
      </c>
      <c r="H27" s="29">
        <v>4.1500000000000004</v>
      </c>
      <c r="I27" s="29">
        <v>4.1500000000000004</v>
      </c>
      <c r="J27" s="29">
        <v>4.1500000000000004</v>
      </c>
    </row>
    <row r="28" spans="1:10" ht="14.25" customHeight="1" x14ac:dyDescent="0.2">
      <c r="A28" s="44"/>
      <c r="B28" s="44"/>
      <c r="C28" s="44"/>
      <c r="D28" s="44"/>
      <c r="E28" s="29"/>
      <c r="F28" s="29"/>
      <c r="G28" s="29"/>
      <c r="H28" s="29"/>
      <c r="I28" s="29"/>
      <c r="J28" s="29"/>
    </row>
    <row r="29" spans="1:10" ht="14.25" customHeight="1" x14ac:dyDescent="0.35">
      <c r="A29" s="195" t="s">
        <v>152</v>
      </c>
      <c r="B29" s="195"/>
      <c r="C29" s="195"/>
      <c r="D29" s="195"/>
      <c r="E29" s="199"/>
      <c r="F29" s="199"/>
      <c r="G29" s="199"/>
      <c r="H29" s="199"/>
      <c r="I29" s="199"/>
      <c r="J29" s="200"/>
    </row>
    <row r="30" spans="1:10" ht="14.25" customHeight="1" x14ac:dyDescent="0.2">
      <c r="A30" s="112" t="s">
        <v>29</v>
      </c>
      <c r="B30" s="44"/>
      <c r="C30" s="44"/>
      <c r="D30" s="44"/>
      <c r="E30" s="29"/>
      <c r="F30" s="29"/>
      <c r="G30" s="29"/>
      <c r="H30" s="29"/>
      <c r="I30" s="29"/>
      <c r="J30" s="29"/>
    </row>
    <row r="31" spans="1:10" ht="14.25" customHeight="1" x14ac:dyDescent="0.2">
      <c r="A31" s="144" t="s">
        <v>172</v>
      </c>
      <c r="B31" s="29">
        <v>-0.189</v>
      </c>
      <c r="C31" s="29">
        <v>1.0329999999999999</v>
      </c>
      <c r="D31" s="29">
        <v>-2.5419999999999998</v>
      </c>
      <c r="E31" s="29">
        <v>-1.9119999999999999</v>
      </c>
      <c r="F31" s="29">
        <v>-1.9119999999999999</v>
      </c>
      <c r="G31" s="29">
        <v>-1.9119999999999999</v>
      </c>
      <c r="H31" s="29">
        <v>-1.9119999999999999</v>
      </c>
      <c r="I31" s="29">
        <v>-1.9119999999999999</v>
      </c>
      <c r="J31" s="29">
        <v>-1.9119999999999999</v>
      </c>
    </row>
    <row r="32" spans="1:10" ht="40" x14ac:dyDescent="0.2">
      <c r="A32" s="158" t="s">
        <v>214</v>
      </c>
      <c r="B32" s="29"/>
      <c r="C32" s="29"/>
      <c r="D32" s="29"/>
      <c r="E32" s="29"/>
      <c r="F32" s="29"/>
      <c r="G32" s="29"/>
      <c r="H32" s="29"/>
      <c r="I32" s="29"/>
      <c r="J32" s="29"/>
    </row>
    <row r="33" spans="1:10" ht="14.25" customHeight="1" x14ac:dyDescent="0.2">
      <c r="A33" s="44"/>
      <c r="B33" s="29"/>
      <c r="C33" s="29"/>
      <c r="D33" s="29"/>
      <c r="E33" s="29"/>
      <c r="F33" s="29"/>
      <c r="G33" s="29"/>
      <c r="H33" s="29"/>
      <c r="I33" s="29"/>
      <c r="J33" s="29"/>
    </row>
    <row r="34" spans="1:10" ht="14.25" customHeight="1" x14ac:dyDescent="0.2">
      <c r="A34" s="17" t="s">
        <v>30</v>
      </c>
      <c r="B34" s="29"/>
      <c r="C34" s="29"/>
      <c r="D34" s="29"/>
      <c r="E34" s="29"/>
      <c r="F34" s="29"/>
      <c r="G34" s="29"/>
      <c r="H34" s="29"/>
      <c r="I34" s="29"/>
      <c r="J34" s="29"/>
    </row>
    <row r="35" spans="1:10" ht="14.25" customHeight="1" x14ac:dyDescent="0.2">
      <c r="A35" s="44" t="s">
        <v>176</v>
      </c>
      <c r="B35" s="29"/>
      <c r="C35" s="29"/>
      <c r="D35" s="29"/>
      <c r="E35" s="29"/>
      <c r="F35" s="29">
        <v>3.94</v>
      </c>
      <c r="G35" s="29">
        <v>3.94</v>
      </c>
      <c r="H35" s="29">
        <v>3.94</v>
      </c>
      <c r="I35" s="29">
        <v>3.94</v>
      </c>
      <c r="J35" s="29">
        <v>3.94</v>
      </c>
    </row>
    <row r="36" spans="1:10" ht="20" x14ac:dyDescent="0.2">
      <c r="A36" s="159" t="s">
        <v>200</v>
      </c>
      <c r="B36" s="44"/>
      <c r="C36" s="44"/>
      <c r="D36" s="44"/>
      <c r="E36" s="29"/>
      <c r="F36" s="29"/>
      <c r="G36" s="29"/>
      <c r="H36" s="29"/>
      <c r="I36" s="29"/>
      <c r="J36" s="29"/>
    </row>
    <row r="37" spans="1:10" ht="15.75" customHeight="1" x14ac:dyDescent="0.2">
      <c r="A37" s="23"/>
      <c r="B37" s="23"/>
      <c r="C37" s="23"/>
      <c r="D37" s="23"/>
      <c r="E37" s="24"/>
      <c r="F37" s="24"/>
      <c r="G37" s="24"/>
      <c r="H37" s="24"/>
      <c r="I37" s="24"/>
      <c r="J37" s="24"/>
    </row>
    <row r="38" spans="1:10" ht="15.75" customHeight="1" x14ac:dyDescent="0.2">
      <c r="A38" s="4"/>
      <c r="B38" s="2"/>
      <c r="C38" s="2"/>
      <c r="D38" s="2"/>
      <c r="E38" s="2"/>
      <c r="F38" s="2"/>
      <c r="G38" s="2"/>
      <c r="H38" s="2"/>
      <c r="I38" s="2"/>
      <c r="J38" s="2"/>
    </row>
    <row r="39" spans="1:10" ht="15.75" customHeight="1" x14ac:dyDescent="0.2">
      <c r="A39" s="5"/>
      <c r="B39" s="37"/>
      <c r="C39" s="37"/>
      <c r="D39" s="37"/>
      <c r="E39" s="37"/>
      <c r="F39" s="37"/>
      <c r="G39" s="37"/>
      <c r="H39" s="37"/>
      <c r="I39" s="37"/>
      <c r="J39" s="37"/>
    </row>
  </sheetData>
  <mergeCells count="6">
    <mergeCell ref="A29:J29"/>
    <mergeCell ref="A1:J1"/>
    <mergeCell ref="A10:J10"/>
    <mergeCell ref="A22:J22"/>
    <mergeCell ref="A12:J12"/>
    <mergeCell ref="A17:J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K75"/>
  <sheetViews>
    <sheetView topLeftCell="A28" workbookViewId="0">
      <selection activeCell="E31" sqref="E31:J31"/>
    </sheetView>
  </sheetViews>
  <sheetFormatPr defaultColWidth="9.1796875" defaultRowHeight="10" x14ac:dyDescent="0.2"/>
  <cols>
    <col min="1" max="1" width="43" style="6" customWidth="1"/>
    <col min="2" max="3" width="8.81640625" style="6" customWidth="1"/>
    <col min="4" max="4" width="9.36328125" style="6" customWidth="1"/>
    <col min="5" max="14" width="8.81640625" style="6" customWidth="1"/>
    <col min="15" max="16384" width="9.1796875" style="6"/>
  </cols>
  <sheetData>
    <row r="1" spans="1:10" ht="13.4" customHeight="1" x14ac:dyDescent="0.35">
      <c r="A1" s="194" t="s">
        <v>43</v>
      </c>
      <c r="B1" s="194"/>
      <c r="C1" s="194"/>
      <c r="D1" s="194"/>
      <c r="E1" s="194"/>
      <c r="F1" s="194"/>
      <c r="G1" s="194"/>
      <c r="H1" s="194"/>
      <c r="I1" s="194"/>
      <c r="J1" s="193"/>
    </row>
    <row r="2" spans="1:10" ht="14.5" customHeight="1" x14ac:dyDescent="0.2">
      <c r="A2" s="19"/>
      <c r="B2" s="19">
        <v>2019</v>
      </c>
      <c r="C2" s="19">
        <v>2020</v>
      </c>
      <c r="D2" s="19">
        <v>2021</v>
      </c>
      <c r="E2" s="19">
        <v>2022</v>
      </c>
      <c r="F2" s="19">
        <v>2023</v>
      </c>
      <c r="G2" s="19">
        <v>2024</v>
      </c>
      <c r="H2" s="19">
        <v>2025</v>
      </c>
      <c r="I2" s="19">
        <v>2026</v>
      </c>
      <c r="J2" s="19">
        <v>2027</v>
      </c>
    </row>
    <row r="3" spans="1:10" ht="14.5" customHeight="1" x14ac:dyDescent="0.2">
      <c r="A3" s="20" t="s">
        <v>79</v>
      </c>
      <c r="B3" s="30">
        <v>23545.076000000001</v>
      </c>
      <c r="C3" s="30">
        <v>24633.243999999999</v>
      </c>
      <c r="D3" s="30">
        <v>25631.643</v>
      </c>
      <c r="E3" s="30">
        <v>25011.332999999999</v>
      </c>
      <c r="F3" s="30">
        <v>24863.731</v>
      </c>
      <c r="G3" s="30">
        <v>24872.511999999999</v>
      </c>
      <c r="H3" s="30">
        <v>24876.366999999998</v>
      </c>
      <c r="I3" s="30">
        <v>24877.467000000001</v>
      </c>
      <c r="J3" s="30">
        <v>24877.467000000001</v>
      </c>
    </row>
    <row r="4" spans="1:10" ht="14.5" customHeight="1" x14ac:dyDescent="0.2">
      <c r="A4" s="103" t="s">
        <v>137</v>
      </c>
      <c r="B4" s="107">
        <v>0</v>
      </c>
      <c r="C4" s="107">
        <v>0</v>
      </c>
      <c r="D4" s="107">
        <v>141.17400000000001</v>
      </c>
      <c r="E4" s="86">
        <v>0</v>
      </c>
      <c r="F4" s="86">
        <v>0</v>
      </c>
      <c r="G4" s="86">
        <v>0</v>
      </c>
      <c r="H4" s="86">
        <v>0</v>
      </c>
      <c r="I4" s="86">
        <v>0</v>
      </c>
      <c r="J4" s="86">
        <v>0</v>
      </c>
    </row>
    <row r="5" spans="1:10" ht="14.5" customHeight="1" x14ac:dyDescent="0.2">
      <c r="A5" s="103" t="s">
        <v>138</v>
      </c>
      <c r="B5" s="107">
        <v>33.986999999997352</v>
      </c>
      <c r="C5" s="107">
        <v>95.67699999999968</v>
      </c>
      <c r="D5" s="107">
        <v>70.134000000000896</v>
      </c>
      <c r="E5" s="86">
        <v>0</v>
      </c>
      <c r="F5" s="86">
        <v>0</v>
      </c>
      <c r="G5" s="86">
        <v>0</v>
      </c>
      <c r="H5" s="86">
        <v>0</v>
      </c>
      <c r="I5" s="86">
        <v>0</v>
      </c>
      <c r="J5" s="86">
        <v>0</v>
      </c>
    </row>
    <row r="6" spans="1:10" ht="14.5" customHeight="1" x14ac:dyDescent="0.2">
      <c r="A6" s="118" t="s">
        <v>148</v>
      </c>
      <c r="B6" s="86">
        <v>0</v>
      </c>
      <c r="C6" s="86">
        <v>0</v>
      </c>
      <c r="D6" s="86">
        <v>0</v>
      </c>
      <c r="E6" s="86">
        <v>15</v>
      </c>
      <c r="F6" s="86">
        <v>0</v>
      </c>
      <c r="G6" s="86">
        <v>0</v>
      </c>
      <c r="H6" s="86">
        <v>0</v>
      </c>
      <c r="I6" s="86">
        <v>0</v>
      </c>
      <c r="J6" s="86">
        <v>0</v>
      </c>
    </row>
    <row r="7" spans="1:10" ht="14.5" customHeight="1" x14ac:dyDescent="0.2">
      <c r="A7" s="22" t="s">
        <v>80</v>
      </c>
      <c r="B7" s="86">
        <v>0</v>
      </c>
      <c r="C7" s="86">
        <v>0</v>
      </c>
      <c r="D7" s="86">
        <v>0</v>
      </c>
      <c r="E7" s="31">
        <v>928.34200000000055</v>
      </c>
      <c r="F7" s="31">
        <v>922.86200000000099</v>
      </c>
      <c r="G7" s="31">
        <v>923.18700000000172</v>
      </c>
      <c r="H7" s="31">
        <v>923.33100000000195</v>
      </c>
      <c r="I7" s="31">
        <v>923.37199999999939</v>
      </c>
      <c r="J7" s="31">
        <v>923.37199999999905</v>
      </c>
    </row>
    <row r="8" spans="1:10" ht="14.5" customHeight="1" x14ac:dyDescent="0.2">
      <c r="A8" s="103" t="s">
        <v>139</v>
      </c>
      <c r="B8" s="107">
        <v>18.923000000002503</v>
      </c>
      <c r="C8" s="107">
        <v>-77.120999999999185</v>
      </c>
      <c r="D8" s="107">
        <v>16.485000000000582</v>
      </c>
      <c r="E8" s="107">
        <v>414.60199999999895</v>
      </c>
      <c r="F8" s="107">
        <v>413.99699999999939</v>
      </c>
      <c r="G8" s="107">
        <v>672.03399999999965</v>
      </c>
      <c r="H8" s="107">
        <v>778.06399999999849</v>
      </c>
      <c r="I8" s="107">
        <v>778.15299999999843</v>
      </c>
      <c r="J8" s="107">
        <v>778.15299999999877</v>
      </c>
    </row>
    <row r="9" spans="1:10" s="8" customFormat="1" ht="14.5" customHeight="1" x14ac:dyDescent="0.2">
      <c r="A9" s="85" t="s">
        <v>100</v>
      </c>
      <c r="B9" s="109">
        <v>52.909999999999854</v>
      </c>
      <c r="C9" s="109">
        <v>18.556000000000495</v>
      </c>
      <c r="D9" s="109">
        <v>227.79300000000148</v>
      </c>
      <c r="E9" s="109">
        <v>1357.9439999999995</v>
      </c>
      <c r="F9" s="109">
        <v>1336.8590000000004</v>
      </c>
      <c r="G9" s="109">
        <v>1595.2210000000014</v>
      </c>
      <c r="H9" s="109">
        <v>1701.3950000000004</v>
      </c>
      <c r="I9" s="109">
        <v>1701.5249999999978</v>
      </c>
      <c r="J9" s="109">
        <v>1701.5249999999978</v>
      </c>
    </row>
    <row r="10" spans="1:10" ht="14.5" customHeight="1" x14ac:dyDescent="0.2">
      <c r="A10" s="25" t="s">
        <v>146</v>
      </c>
      <c r="B10" s="32">
        <v>23597.986000000001</v>
      </c>
      <c r="C10" s="32">
        <v>24651.8</v>
      </c>
      <c r="D10" s="32">
        <v>25859.436000000002</v>
      </c>
      <c r="E10" s="32">
        <v>26369.276999999998</v>
      </c>
      <c r="F10" s="32">
        <v>26200.59</v>
      </c>
      <c r="G10" s="32">
        <v>26467.733</v>
      </c>
      <c r="H10" s="32">
        <v>26577.761999999999</v>
      </c>
      <c r="I10" s="32">
        <v>26578.991999999998</v>
      </c>
      <c r="J10" s="32">
        <v>26578.991999999998</v>
      </c>
    </row>
    <row r="11" spans="1:10" ht="14.5" customHeight="1" x14ac:dyDescent="0.2">
      <c r="A11" s="20"/>
      <c r="B11" s="20"/>
      <c r="C11" s="20"/>
      <c r="D11" s="20"/>
      <c r="E11" s="21"/>
      <c r="F11" s="21"/>
      <c r="G11" s="21"/>
      <c r="H11" s="21"/>
      <c r="I11" s="21"/>
      <c r="J11" s="21"/>
    </row>
    <row r="12" spans="1:10" ht="14.5" customHeight="1" x14ac:dyDescent="0.35">
      <c r="A12" s="201" t="s">
        <v>58</v>
      </c>
      <c r="B12" s="201"/>
      <c r="C12" s="201"/>
      <c r="D12" s="201"/>
      <c r="E12" s="202"/>
      <c r="F12" s="202"/>
      <c r="G12" s="202"/>
      <c r="H12" s="202"/>
      <c r="I12" s="202"/>
      <c r="J12" s="204"/>
    </row>
    <row r="13" spans="1:10" ht="14.5" customHeight="1" x14ac:dyDescent="0.2">
      <c r="A13" s="33"/>
      <c r="B13" s="112"/>
      <c r="C13" s="112"/>
      <c r="D13" s="112"/>
      <c r="E13" s="21"/>
      <c r="F13" s="21"/>
      <c r="G13" s="21"/>
      <c r="H13" s="21"/>
      <c r="I13" s="21"/>
      <c r="J13" s="21"/>
    </row>
    <row r="14" spans="1:10" ht="14.5" customHeight="1" x14ac:dyDescent="0.35">
      <c r="A14" s="195" t="s">
        <v>147</v>
      </c>
      <c r="B14" s="195"/>
      <c r="C14" s="195"/>
      <c r="D14" s="195"/>
      <c r="E14" s="199"/>
      <c r="F14" s="200"/>
      <c r="G14" s="200"/>
      <c r="H14" s="200"/>
      <c r="I14" s="200"/>
      <c r="J14" s="200"/>
    </row>
    <row r="15" spans="1:10" ht="14.5" customHeight="1" x14ac:dyDescent="0.2">
      <c r="A15" s="105" t="s">
        <v>29</v>
      </c>
      <c r="B15" s="18"/>
      <c r="C15" s="18"/>
      <c r="D15" s="18"/>
      <c r="E15" s="21"/>
      <c r="F15" s="21"/>
      <c r="G15" s="21"/>
      <c r="H15" s="21"/>
      <c r="I15" s="21"/>
      <c r="J15" s="21"/>
    </row>
    <row r="16" spans="1:10" ht="14.5" customHeight="1" x14ac:dyDescent="0.2">
      <c r="A16" s="106" t="s">
        <v>140</v>
      </c>
      <c r="B16" s="18"/>
      <c r="C16" s="18"/>
      <c r="D16" s="92">
        <v>141.17400000000001</v>
      </c>
      <c r="E16" s="92"/>
      <c r="F16" s="21"/>
      <c r="G16" s="21"/>
      <c r="H16" s="21"/>
      <c r="I16" s="21"/>
      <c r="J16" s="21"/>
    </row>
    <row r="17" spans="1:10" ht="20" x14ac:dyDescent="0.2">
      <c r="A17" s="114" t="s">
        <v>197</v>
      </c>
      <c r="B17" s="18"/>
      <c r="C17" s="18"/>
      <c r="D17" s="107"/>
      <c r="E17" s="21"/>
      <c r="F17" s="21"/>
      <c r="G17" s="21"/>
      <c r="H17" s="21"/>
      <c r="I17" s="21"/>
      <c r="J17" s="21"/>
    </row>
    <row r="18" spans="1:10" ht="14.5" customHeight="1" x14ac:dyDescent="0.2">
      <c r="A18" s="28"/>
      <c r="B18" s="95"/>
      <c r="C18" s="95"/>
      <c r="D18" s="95"/>
      <c r="E18" s="43"/>
      <c r="F18" s="21"/>
      <c r="G18" s="21"/>
      <c r="H18" s="21"/>
      <c r="I18" s="21"/>
      <c r="J18" s="21"/>
    </row>
    <row r="19" spans="1:10" ht="14.5" customHeight="1" x14ac:dyDescent="0.35">
      <c r="A19" s="195" t="s">
        <v>142</v>
      </c>
      <c r="B19" s="195"/>
      <c r="C19" s="195"/>
      <c r="D19" s="195"/>
      <c r="E19" s="199"/>
      <c r="F19" s="200"/>
      <c r="G19" s="200"/>
      <c r="H19" s="200"/>
      <c r="I19" s="200"/>
      <c r="J19" s="200"/>
    </row>
    <row r="20" spans="1:10" ht="14.5" customHeight="1" x14ac:dyDescent="0.2">
      <c r="A20" s="105" t="s">
        <v>29</v>
      </c>
      <c r="B20" s="108"/>
      <c r="C20" s="108"/>
      <c r="D20" s="108"/>
      <c r="E20" s="111"/>
      <c r="F20" s="21"/>
      <c r="G20" s="21"/>
      <c r="H20" s="21"/>
      <c r="I20" s="21"/>
      <c r="J20" s="21"/>
    </row>
    <row r="21" spans="1:10" ht="14.5" customHeight="1" x14ac:dyDescent="0.2">
      <c r="A21" s="106" t="s">
        <v>144</v>
      </c>
      <c r="B21" s="80">
        <v>33.987000000000002</v>
      </c>
      <c r="C21" s="80">
        <v>95.677000000000007</v>
      </c>
      <c r="D21" s="43">
        <v>70.134</v>
      </c>
      <c r="E21" s="43"/>
      <c r="F21" s="21"/>
      <c r="G21" s="21"/>
      <c r="H21" s="21"/>
      <c r="I21" s="21"/>
      <c r="J21" s="21"/>
    </row>
    <row r="22" spans="1:10" ht="70" x14ac:dyDescent="0.2">
      <c r="A22" s="114" t="s">
        <v>215</v>
      </c>
      <c r="B22" s="95"/>
      <c r="C22" s="95"/>
      <c r="D22" s="95"/>
      <c r="E22" s="43"/>
      <c r="F22" s="21"/>
      <c r="G22" s="21"/>
      <c r="H22" s="21"/>
      <c r="I22" s="21"/>
      <c r="J22" s="21"/>
    </row>
    <row r="23" spans="1:10" ht="14.5" customHeight="1" x14ac:dyDescent="0.2">
      <c r="A23" s="112"/>
      <c r="B23" s="112"/>
      <c r="C23" s="112"/>
      <c r="D23" s="112"/>
      <c r="E23" s="21"/>
      <c r="F23" s="21"/>
      <c r="G23" s="21"/>
      <c r="H23" s="21"/>
      <c r="I23" s="21"/>
      <c r="J23" s="21"/>
    </row>
    <row r="24" spans="1:10" s="8" customFormat="1" ht="14.5" customHeight="1" x14ac:dyDescent="0.35">
      <c r="A24" s="195" t="s">
        <v>101</v>
      </c>
      <c r="B24" s="195"/>
      <c r="C24" s="195"/>
      <c r="D24" s="195"/>
      <c r="E24" s="199"/>
      <c r="F24" s="199"/>
      <c r="G24" s="199"/>
      <c r="H24" s="199"/>
      <c r="I24" s="199"/>
      <c r="J24" s="200"/>
    </row>
    <row r="25" spans="1:10" s="8" customFormat="1" ht="14.5" customHeight="1" x14ac:dyDescent="0.2">
      <c r="A25" s="18" t="s">
        <v>30</v>
      </c>
      <c r="B25" s="18"/>
      <c r="C25" s="18"/>
      <c r="D25" s="18"/>
      <c r="E25" s="74"/>
      <c r="F25" s="74"/>
      <c r="G25" s="74"/>
      <c r="H25" s="74"/>
      <c r="I25" s="74"/>
      <c r="J25" s="110"/>
    </row>
    <row r="26" spans="1:10" s="8" customFormat="1" ht="14.5" customHeight="1" x14ac:dyDescent="0.2">
      <c r="A26" s="44" t="s">
        <v>99</v>
      </c>
      <c r="B26" s="44"/>
      <c r="C26" s="44"/>
      <c r="D26" s="44"/>
      <c r="E26" s="76">
        <v>15</v>
      </c>
      <c r="F26" s="76">
        <v>0</v>
      </c>
      <c r="G26" s="76">
        <v>0</v>
      </c>
      <c r="H26" s="76">
        <v>0</v>
      </c>
      <c r="I26" s="76">
        <v>0</v>
      </c>
      <c r="J26" s="76">
        <v>0</v>
      </c>
    </row>
    <row r="27" spans="1:10" ht="129" customHeight="1" x14ac:dyDescent="0.2">
      <c r="A27" s="88" t="s">
        <v>216</v>
      </c>
      <c r="B27" s="113"/>
      <c r="C27" s="113"/>
      <c r="D27" s="113"/>
      <c r="E27" s="43"/>
      <c r="F27" s="43"/>
      <c r="G27" s="43"/>
      <c r="H27" s="43"/>
      <c r="I27" s="43"/>
      <c r="J27" s="43"/>
    </row>
    <row r="28" spans="1:10" ht="14.5" customHeight="1" x14ac:dyDescent="0.2">
      <c r="A28" s="45"/>
      <c r="B28" s="45"/>
      <c r="C28" s="45"/>
      <c r="D28" s="45"/>
      <c r="E28" s="43"/>
      <c r="F28" s="43"/>
      <c r="G28" s="43"/>
      <c r="H28" s="43"/>
      <c r="I28" s="43"/>
      <c r="J28" s="43"/>
    </row>
    <row r="29" spans="1:10" ht="14.5" customHeight="1" x14ac:dyDescent="0.35">
      <c r="A29" s="195" t="s">
        <v>83</v>
      </c>
      <c r="B29" s="195"/>
      <c r="C29" s="195"/>
      <c r="D29" s="195"/>
      <c r="E29" s="199"/>
      <c r="F29" s="199"/>
      <c r="G29" s="199"/>
      <c r="H29" s="199"/>
      <c r="I29" s="199"/>
      <c r="J29" s="200"/>
    </row>
    <row r="30" spans="1:10" ht="14.5" customHeight="1" x14ac:dyDescent="0.2">
      <c r="A30" s="18" t="s">
        <v>29</v>
      </c>
      <c r="B30" s="18"/>
      <c r="C30" s="18"/>
      <c r="D30" s="18"/>
      <c r="E30" s="87"/>
      <c r="F30" s="87"/>
      <c r="G30" s="87"/>
      <c r="H30" s="87"/>
      <c r="I30" s="87"/>
      <c r="J30" s="110"/>
    </row>
    <row r="31" spans="1:10" ht="14.5" customHeight="1" x14ac:dyDescent="0.2">
      <c r="A31" s="44" t="s">
        <v>82</v>
      </c>
      <c r="B31" s="44"/>
      <c r="C31" s="44"/>
      <c r="D31" s="44"/>
      <c r="E31" s="76">
        <v>928.34199999999998</v>
      </c>
      <c r="F31" s="76">
        <v>922.86199999999997</v>
      </c>
      <c r="G31" s="76">
        <v>923.18700000000001</v>
      </c>
      <c r="H31" s="76">
        <v>923.33100000000002</v>
      </c>
      <c r="I31" s="76">
        <v>923.37199999999996</v>
      </c>
      <c r="J31" s="76">
        <v>923.37199999999996</v>
      </c>
    </row>
    <row r="32" spans="1:10" ht="14.5" customHeight="1" x14ac:dyDescent="0.2">
      <c r="A32" s="44"/>
      <c r="B32" s="44"/>
      <c r="C32" s="44"/>
      <c r="D32" s="44"/>
      <c r="E32" s="76"/>
      <c r="F32" s="76"/>
      <c r="G32" s="76"/>
      <c r="H32" s="76"/>
      <c r="I32" s="76"/>
      <c r="J32" s="76"/>
    </row>
    <row r="33" spans="1:11" ht="14.5" customHeight="1" x14ac:dyDescent="0.35">
      <c r="A33" s="195" t="s">
        <v>152</v>
      </c>
      <c r="B33" s="195"/>
      <c r="C33" s="195"/>
      <c r="D33" s="195"/>
      <c r="E33" s="199"/>
      <c r="F33" s="199"/>
      <c r="G33" s="199"/>
      <c r="H33" s="199"/>
      <c r="I33" s="199"/>
      <c r="J33" s="200"/>
    </row>
    <row r="34" spans="1:11" ht="14.5" customHeight="1" x14ac:dyDescent="0.2">
      <c r="A34" s="112" t="s">
        <v>29</v>
      </c>
      <c r="B34" s="112"/>
      <c r="C34" s="112"/>
      <c r="D34" s="112"/>
      <c r="E34" s="147"/>
      <c r="F34" s="147"/>
      <c r="G34" s="147"/>
      <c r="H34" s="147"/>
      <c r="I34" s="147"/>
      <c r="J34" s="157"/>
    </row>
    <row r="35" spans="1:11" ht="14.5" customHeight="1" x14ac:dyDescent="0.2">
      <c r="A35" s="144" t="s">
        <v>172</v>
      </c>
      <c r="B35" s="42">
        <v>18.922999999999998</v>
      </c>
      <c r="C35" s="42">
        <v>-77.120999999999995</v>
      </c>
      <c r="D35" s="42">
        <v>16.484999999999999</v>
      </c>
      <c r="E35" s="42">
        <v>394.60199999999998</v>
      </c>
      <c r="F35" s="42"/>
      <c r="G35" s="42"/>
      <c r="H35" s="42"/>
      <c r="I35" s="42"/>
      <c r="J35" s="42"/>
    </row>
    <row r="36" spans="1:11" ht="190" x14ac:dyDescent="0.2">
      <c r="A36" s="158" t="s">
        <v>217</v>
      </c>
      <c r="B36" s="160"/>
      <c r="C36" s="160"/>
      <c r="D36" s="160"/>
      <c r="E36" s="42"/>
      <c r="F36" s="42"/>
      <c r="G36" s="42"/>
      <c r="H36" s="42"/>
      <c r="I36" s="42"/>
      <c r="J36" s="42"/>
    </row>
    <row r="37" spans="1:11" ht="14.5" customHeight="1" x14ac:dyDescent="0.2">
      <c r="A37" s="137"/>
      <c r="B37" s="160"/>
      <c r="C37" s="160"/>
      <c r="D37" s="160"/>
      <c r="E37" s="42"/>
      <c r="F37" s="42"/>
      <c r="G37" s="42"/>
      <c r="H37" s="42"/>
      <c r="I37" s="42"/>
      <c r="J37" s="42"/>
    </row>
    <row r="38" spans="1:11" ht="14.5" customHeight="1" x14ac:dyDescent="0.2">
      <c r="A38" s="17" t="s">
        <v>30</v>
      </c>
      <c r="B38" s="161"/>
      <c r="C38" s="161"/>
      <c r="D38" s="161"/>
      <c r="E38" s="42"/>
      <c r="F38" s="42"/>
      <c r="G38" s="42"/>
      <c r="H38" s="42"/>
      <c r="I38" s="42"/>
      <c r="J38" s="42"/>
    </row>
    <row r="39" spans="1:11" ht="14.5" customHeight="1" x14ac:dyDescent="0.2">
      <c r="A39" s="44" t="s">
        <v>154</v>
      </c>
      <c r="B39" s="161"/>
      <c r="C39" s="161"/>
      <c r="D39" s="161"/>
      <c r="E39" s="76">
        <v>20</v>
      </c>
      <c r="F39" s="76"/>
      <c r="G39" s="76"/>
      <c r="H39" s="76"/>
      <c r="I39" s="76"/>
      <c r="J39" s="76"/>
      <c r="K39" s="6" t="s">
        <v>155</v>
      </c>
    </row>
    <row r="40" spans="1:11" ht="90" x14ac:dyDescent="0.2">
      <c r="A40" s="132" t="s">
        <v>169</v>
      </c>
      <c r="B40" s="161"/>
      <c r="C40" s="161"/>
      <c r="D40" s="161"/>
      <c r="E40" s="76"/>
      <c r="F40" s="76"/>
      <c r="G40" s="76"/>
      <c r="H40" s="76"/>
      <c r="I40" s="76"/>
      <c r="J40" s="76"/>
    </row>
    <row r="41" spans="1:11" ht="14.5" customHeight="1" x14ac:dyDescent="0.2">
      <c r="A41" s="44"/>
      <c r="B41" s="161"/>
      <c r="C41" s="161"/>
      <c r="D41" s="161"/>
      <c r="E41" s="76"/>
      <c r="F41" s="76"/>
      <c r="G41" s="76"/>
      <c r="H41" s="76"/>
      <c r="I41" s="76"/>
      <c r="J41" s="76"/>
    </row>
    <row r="42" spans="1:11" ht="14.5" customHeight="1" x14ac:dyDescent="0.2">
      <c r="A42" s="44" t="s">
        <v>158</v>
      </c>
      <c r="B42" s="161"/>
      <c r="C42" s="161"/>
      <c r="D42" s="161"/>
      <c r="E42" s="76"/>
      <c r="F42" s="76">
        <v>-50</v>
      </c>
      <c r="G42" s="76"/>
      <c r="H42" s="76"/>
      <c r="I42" s="76"/>
      <c r="J42" s="76"/>
    </row>
    <row r="43" spans="1:11" ht="50" x14ac:dyDescent="0.2">
      <c r="A43" s="125" t="s">
        <v>218</v>
      </c>
      <c r="B43" s="161"/>
      <c r="C43" s="161"/>
      <c r="D43" s="161"/>
      <c r="E43" s="76"/>
      <c r="F43" s="76"/>
      <c r="G43" s="76"/>
      <c r="H43" s="76"/>
      <c r="I43" s="76"/>
      <c r="J43" s="76"/>
    </row>
    <row r="44" spans="1:11" ht="180" x14ac:dyDescent="0.2">
      <c r="A44" s="159" t="s">
        <v>219</v>
      </c>
      <c r="B44" s="161"/>
      <c r="C44" s="161"/>
      <c r="D44" s="161"/>
      <c r="E44" s="76"/>
      <c r="F44" s="76"/>
      <c r="G44" s="76"/>
      <c r="H44" s="76"/>
      <c r="I44" s="76"/>
      <c r="J44" s="76"/>
    </row>
    <row r="45" spans="1:11" x14ac:dyDescent="0.2">
      <c r="A45" s="125"/>
      <c r="B45" s="161"/>
      <c r="C45" s="161"/>
      <c r="D45" s="161"/>
      <c r="E45" s="76"/>
      <c r="F45" s="76"/>
      <c r="G45" s="76"/>
      <c r="H45" s="76"/>
      <c r="I45" s="76"/>
      <c r="J45" s="76"/>
    </row>
    <row r="46" spans="1:11" ht="20" x14ac:dyDescent="0.2">
      <c r="A46" s="45" t="s">
        <v>220</v>
      </c>
      <c r="B46" s="161"/>
      <c r="C46" s="161"/>
      <c r="D46" s="161"/>
      <c r="E46" s="76"/>
      <c r="F46" s="76">
        <v>2.2000000000000002</v>
      </c>
      <c r="G46" s="76">
        <v>2.2000000000000002</v>
      </c>
      <c r="H46" s="76">
        <v>2.2000000000000002</v>
      </c>
      <c r="I46" s="76">
        <v>2.2000000000000002</v>
      </c>
      <c r="J46" s="76">
        <v>2.2000000000000002</v>
      </c>
    </row>
    <row r="47" spans="1:11" ht="32.15" customHeight="1" x14ac:dyDescent="0.2">
      <c r="A47" s="125" t="s">
        <v>221</v>
      </c>
      <c r="B47" s="161"/>
      <c r="C47" s="161"/>
      <c r="D47" s="161"/>
      <c r="E47" s="76"/>
      <c r="F47" s="76"/>
      <c r="G47" s="76"/>
      <c r="H47" s="76"/>
      <c r="I47" s="76"/>
      <c r="J47" s="76"/>
    </row>
    <row r="48" spans="1:11" ht="120" x14ac:dyDescent="0.2">
      <c r="A48" s="159" t="s">
        <v>222</v>
      </c>
      <c r="B48" s="161"/>
      <c r="C48" s="161"/>
      <c r="D48" s="161"/>
      <c r="E48" s="76"/>
      <c r="F48" s="76"/>
      <c r="G48" s="76"/>
      <c r="H48" s="76"/>
      <c r="I48" s="76"/>
      <c r="J48" s="76"/>
    </row>
    <row r="49" spans="1:10" ht="14.5" customHeight="1" x14ac:dyDescent="0.2">
      <c r="A49" s="44"/>
      <c r="B49" s="161"/>
      <c r="C49" s="161"/>
      <c r="D49" s="161"/>
      <c r="E49" s="76"/>
      <c r="F49" s="76"/>
      <c r="G49" s="76"/>
      <c r="H49" s="76"/>
      <c r="I49" s="76"/>
      <c r="J49" s="76"/>
    </row>
    <row r="50" spans="1:10" ht="14.5" customHeight="1" x14ac:dyDescent="0.2">
      <c r="A50" s="44" t="s">
        <v>157</v>
      </c>
      <c r="B50" s="161"/>
      <c r="C50" s="161"/>
      <c r="D50" s="161"/>
      <c r="E50" s="76"/>
      <c r="F50" s="76">
        <v>2.4</v>
      </c>
      <c r="G50" s="76"/>
      <c r="H50" s="76"/>
      <c r="I50" s="76"/>
      <c r="J50" s="76"/>
    </row>
    <row r="51" spans="1:10" ht="80" x14ac:dyDescent="0.2">
      <c r="A51" s="125" t="s">
        <v>223</v>
      </c>
      <c r="B51" s="161"/>
      <c r="C51" s="161"/>
      <c r="D51" s="161"/>
      <c r="E51" s="76"/>
      <c r="F51" s="76"/>
      <c r="G51" s="76"/>
      <c r="H51" s="76"/>
      <c r="I51" s="76"/>
      <c r="J51" s="76"/>
    </row>
    <row r="52" spans="1:10" x14ac:dyDescent="0.2">
      <c r="A52" s="148"/>
      <c r="B52" s="161"/>
      <c r="C52" s="161"/>
      <c r="D52" s="161"/>
      <c r="E52" s="76"/>
      <c r="F52" s="76"/>
      <c r="G52" s="76"/>
      <c r="H52" s="76"/>
      <c r="I52" s="76"/>
      <c r="J52" s="76"/>
    </row>
    <row r="53" spans="1:10" x14ac:dyDescent="0.2">
      <c r="A53" s="45" t="s">
        <v>224</v>
      </c>
      <c r="B53" s="161"/>
      <c r="C53" s="161"/>
      <c r="D53" s="161"/>
      <c r="E53" s="76"/>
      <c r="F53" s="76">
        <v>200</v>
      </c>
      <c r="G53" s="76">
        <v>200</v>
      </c>
      <c r="H53" s="76">
        <v>200</v>
      </c>
      <c r="I53" s="76">
        <v>200</v>
      </c>
      <c r="J53" s="76">
        <v>200</v>
      </c>
    </row>
    <row r="54" spans="1:10" ht="50" x14ac:dyDescent="0.2">
      <c r="A54" s="155" t="s">
        <v>192</v>
      </c>
      <c r="B54" s="161"/>
      <c r="C54" s="161"/>
      <c r="D54" s="161"/>
      <c r="E54" s="76"/>
      <c r="F54" s="76"/>
      <c r="G54" s="76"/>
      <c r="H54" s="76"/>
      <c r="I54" s="76"/>
      <c r="J54" s="76"/>
    </row>
    <row r="55" spans="1:10" x14ac:dyDescent="0.2">
      <c r="A55" s="137"/>
      <c r="B55" s="161"/>
      <c r="C55" s="161"/>
      <c r="D55" s="161"/>
      <c r="E55" s="76"/>
      <c r="F55" s="76"/>
      <c r="G55" s="76"/>
      <c r="H55" s="76"/>
      <c r="I55" s="76"/>
      <c r="J55" s="76"/>
    </row>
    <row r="56" spans="1:10" x14ac:dyDescent="0.2">
      <c r="A56" s="45" t="s">
        <v>176</v>
      </c>
      <c r="B56" s="161"/>
      <c r="C56" s="161"/>
      <c r="D56" s="161"/>
      <c r="E56" s="76"/>
      <c r="F56" s="76">
        <v>259.39699999999999</v>
      </c>
      <c r="G56" s="76">
        <v>469.834</v>
      </c>
      <c r="H56" s="76">
        <v>575.86400000000003</v>
      </c>
      <c r="I56" s="76">
        <v>575.95299999999997</v>
      </c>
      <c r="J56" s="76">
        <v>575.95299999999997</v>
      </c>
    </row>
    <row r="57" spans="1:10" ht="30" x14ac:dyDescent="0.2">
      <c r="A57" s="159" t="s">
        <v>193</v>
      </c>
      <c r="B57" s="44"/>
      <c r="C57" s="44"/>
      <c r="D57" s="44"/>
      <c r="E57" s="76"/>
      <c r="F57" s="76"/>
      <c r="G57" s="76"/>
      <c r="H57" s="76"/>
      <c r="I57" s="76"/>
      <c r="J57" s="76"/>
    </row>
    <row r="58" spans="1:10" ht="14.5" customHeight="1" x14ac:dyDescent="0.2">
      <c r="A58" s="23"/>
      <c r="B58" s="23"/>
      <c r="C58" s="23"/>
      <c r="D58" s="23"/>
      <c r="E58" s="24"/>
      <c r="F58" s="24"/>
      <c r="G58" s="24"/>
      <c r="H58" s="24"/>
      <c r="I58" s="24"/>
      <c r="J58" s="24"/>
    </row>
    <row r="59" spans="1:10" x14ac:dyDescent="0.2">
      <c r="A59" s="4"/>
      <c r="B59" s="2"/>
      <c r="C59" s="2"/>
      <c r="D59" s="2"/>
      <c r="E59" s="2"/>
      <c r="F59" s="2"/>
      <c r="G59" s="2"/>
      <c r="H59" s="2"/>
      <c r="I59" s="2"/>
      <c r="J59" s="2"/>
    </row>
    <row r="60" spans="1:10" x14ac:dyDescent="0.2">
      <c r="A60" s="5"/>
      <c r="B60" s="37"/>
      <c r="C60" s="37"/>
      <c r="D60" s="37"/>
      <c r="E60" s="37"/>
      <c r="F60" s="37"/>
      <c r="G60" s="37"/>
      <c r="H60" s="37"/>
      <c r="I60" s="37"/>
      <c r="J60" s="37"/>
    </row>
    <row r="63" spans="1:10" ht="14.5" x14ac:dyDescent="0.35">
      <c r="A63" s="167" t="s">
        <v>282</v>
      </c>
      <c r="B63" s="168"/>
      <c r="C63" s="168"/>
      <c r="D63" s="168"/>
      <c r="E63" s="168"/>
    </row>
    <row r="64" spans="1:10" x14ac:dyDescent="0.2">
      <c r="A64" s="169"/>
      <c r="B64" s="169">
        <v>2019</v>
      </c>
      <c r="C64" s="169">
        <v>2020</v>
      </c>
      <c r="D64" s="169">
        <v>2021</v>
      </c>
      <c r="E64" s="169">
        <v>2022</v>
      </c>
    </row>
    <row r="65" spans="1:5" x14ac:dyDescent="0.2">
      <c r="A65" s="170" t="s">
        <v>283</v>
      </c>
      <c r="B65" s="171">
        <v>23602.429</v>
      </c>
      <c r="C65" s="171">
        <v>24303.164000000004</v>
      </c>
      <c r="D65" s="171">
        <v>24915.935000000001</v>
      </c>
      <c r="E65" s="171">
        <v>25011.332999999999</v>
      </c>
    </row>
    <row r="66" spans="1:5" x14ac:dyDescent="0.2">
      <c r="A66" s="172" t="s">
        <v>284</v>
      </c>
      <c r="B66" s="173"/>
      <c r="C66" s="173"/>
      <c r="D66" s="173"/>
      <c r="E66" s="173"/>
    </row>
    <row r="67" spans="1:5" x14ac:dyDescent="0.2">
      <c r="A67" s="174" t="s">
        <v>285</v>
      </c>
      <c r="B67" s="173"/>
      <c r="C67" s="173"/>
      <c r="D67" s="173"/>
      <c r="E67" s="173">
        <v>928.34199999999998</v>
      </c>
    </row>
    <row r="68" spans="1:5" x14ac:dyDescent="0.2">
      <c r="A68" s="174" t="s">
        <v>286</v>
      </c>
      <c r="B68" s="173"/>
      <c r="C68" s="173"/>
      <c r="D68" s="173"/>
      <c r="E68" s="173">
        <v>35</v>
      </c>
    </row>
    <row r="69" spans="1:5" x14ac:dyDescent="0.2">
      <c r="A69" s="170" t="s">
        <v>287</v>
      </c>
      <c r="B69" s="171">
        <v>23602.429</v>
      </c>
      <c r="C69" s="171">
        <v>24303.164000000004</v>
      </c>
      <c r="D69" s="171">
        <v>24915.935000000001</v>
      </c>
      <c r="E69" s="171">
        <v>25974.674999999999</v>
      </c>
    </row>
    <row r="70" spans="1:5" x14ac:dyDescent="0.2">
      <c r="A70" s="175" t="s">
        <v>288</v>
      </c>
      <c r="B70" s="176">
        <v>23597.986000000001</v>
      </c>
      <c r="C70" s="176">
        <v>24651.8</v>
      </c>
      <c r="D70" s="176">
        <v>25859.436000000002</v>
      </c>
      <c r="E70" s="176">
        <v>26369.276999999998</v>
      </c>
    </row>
    <row r="71" spans="1:5" x14ac:dyDescent="0.2">
      <c r="A71" s="175" t="s">
        <v>289</v>
      </c>
      <c r="B71" s="176">
        <v>-4.4429999999993015</v>
      </c>
      <c r="C71" s="176">
        <v>348.63599999999497</v>
      </c>
      <c r="D71" s="176">
        <v>943.5010000000002</v>
      </c>
      <c r="E71" s="176">
        <v>394.60199999999895</v>
      </c>
    </row>
    <row r="72" spans="1:5" x14ac:dyDescent="0.2">
      <c r="A72" s="177" t="s">
        <v>290</v>
      </c>
      <c r="B72" s="173"/>
      <c r="C72" s="173"/>
      <c r="D72" s="173"/>
      <c r="E72" s="173"/>
    </row>
    <row r="73" spans="1:5" x14ac:dyDescent="0.2">
      <c r="A73" s="177" t="s">
        <v>291</v>
      </c>
      <c r="B73" s="173">
        <v>0</v>
      </c>
      <c r="C73" s="173">
        <v>1615.355</v>
      </c>
      <c r="D73" s="173">
        <v>29.875</v>
      </c>
      <c r="E73" s="173">
        <v>0</v>
      </c>
    </row>
    <row r="74" spans="1:5" x14ac:dyDescent="0.2">
      <c r="A74" s="177" t="s">
        <v>292</v>
      </c>
      <c r="B74" s="173">
        <v>0</v>
      </c>
      <c r="C74" s="173">
        <v>597.67399999999998</v>
      </c>
      <c r="D74" s="173">
        <v>716.67100000000005</v>
      </c>
      <c r="E74" s="173">
        <v>41.808999999999997</v>
      </c>
    </row>
    <row r="75" spans="1:5" x14ac:dyDescent="0.2">
      <c r="A75" s="178" t="s">
        <v>293</v>
      </c>
      <c r="B75" s="179">
        <v>-4.4429999999993015</v>
      </c>
      <c r="C75" s="179">
        <v>-1864.393000000005</v>
      </c>
      <c r="D75" s="179">
        <v>196.95500000000015</v>
      </c>
      <c r="E75" s="179">
        <v>352.79299999999898</v>
      </c>
    </row>
  </sheetData>
  <mergeCells count="7">
    <mergeCell ref="A33:J33"/>
    <mergeCell ref="A1:J1"/>
    <mergeCell ref="A12:J12"/>
    <mergeCell ref="A24:J24"/>
    <mergeCell ref="A29:J29"/>
    <mergeCell ref="A14:J14"/>
    <mergeCell ref="A19:J19"/>
  </mergeCells>
  <phoneticPr fontId="4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23</vt:i4>
      </vt:variant>
      <vt:variant>
        <vt:lpstr>Benoemde bereiken</vt:lpstr>
      </vt:variant>
      <vt:variant>
        <vt:i4>1</vt:i4>
      </vt:variant>
    </vt:vector>
  </HeadingPairs>
  <TitlesOfParts>
    <vt:vector size="24" baseType="lpstr">
      <vt:lpstr>Totaal Zvw OW 2023</vt:lpstr>
      <vt:lpstr>Huisartsen</vt:lpstr>
      <vt:lpstr>Multi</vt:lpstr>
      <vt:lpstr>Tandh</vt:lpstr>
      <vt:lpstr>Paramesch</vt:lpstr>
      <vt:lpstr>Verloskunde</vt:lpstr>
      <vt:lpstr>Kraamzorg</vt:lpstr>
      <vt:lpstr>Zintuiglijk geh</vt:lpstr>
      <vt:lpstr>MSZ</vt:lpstr>
      <vt:lpstr>GRZ en ELV</vt:lpstr>
      <vt:lpstr>BB aca en kapl</vt:lpstr>
      <vt:lpstr>BB MSZ</vt:lpstr>
      <vt:lpstr>Overige cur</vt:lpstr>
      <vt:lpstr>ggz</vt:lpstr>
      <vt:lpstr>Apotheekzorg</vt:lpstr>
      <vt:lpstr>hulpm</vt:lpstr>
      <vt:lpstr>Wijkverpleging</vt:lpstr>
      <vt:lpstr>Ambulance</vt:lpstr>
      <vt:lpstr>Overig ziekenv</vt:lpstr>
      <vt:lpstr>Opleidingen</vt:lpstr>
      <vt:lpstr>Grens</vt:lpstr>
      <vt:lpstr>Nom en onv Zvw</vt:lpstr>
      <vt:lpstr>ontv Zvw</vt:lpstr>
      <vt:lpstr>'Totaal Zvw OW 2023'!Afdrukbereik</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 FBZ</dc:title>
  <dc:creator>Walter</dc:creator>
  <cp:lastModifiedBy>Ramsaran, K. (Walter)</cp:lastModifiedBy>
  <cp:lastPrinted>2018-09-05T13:05:26Z</cp:lastPrinted>
  <dcterms:created xsi:type="dcterms:W3CDTF">2012-08-06T10:08:34Z</dcterms:created>
  <dcterms:modified xsi:type="dcterms:W3CDTF">2022-09-20T09:56:47Z</dcterms:modified>
</cp:coreProperties>
</file>